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eduardo.morales\Desktop\Cotizador\"/>
    </mc:Choice>
  </mc:AlternateContent>
  <workbookProtection workbookAlgorithmName="SHA-512" workbookHashValue="XgIDn6ZJDnvb0O5K+A5gwMQSsZWr6hk/0tqfXYag0oITjVVbqb7N23TPVFnAk9Z3p9C8JF2yMHCWcMPtFAzF7g==" workbookSaltValue="iKKMdsd+e7mbRZAOa9WTaQ==" workbookSpinCount="100000" lockStructure="1"/>
  <bookViews>
    <workbookView xWindow="0" yWindow="4065" windowWidth="20460" windowHeight="4095" firstSheet="2" activeTab="2"/>
  </bookViews>
  <sheets>
    <sheet name="Base Borrador" sheetId="4" state="hidden" r:id="rId1"/>
    <sheet name="Comanda F" sheetId="20" state="hidden" r:id="rId2"/>
    <sheet name="Comanda" sheetId="19" r:id="rId3"/>
    <sheet name="Hoja1" sheetId="21" r:id="rId4"/>
  </sheets>
  <definedNames>
    <definedName name="_xlnm._FilterDatabase" localSheetId="0" hidden="1">'Base Borrador'!$A$2:$B$2</definedName>
    <definedName name="_xlnm._FilterDatabase" localSheetId="2" hidden="1">Comanda!$A$6:$M$1185</definedName>
    <definedName name="_xlnm._FilterDatabase" localSheetId="1" hidden="1">'Comanda F'!$A$6:$M$1228</definedName>
    <definedName name="_xlnm.Print_Area" localSheetId="2">Comanda!$A$1:$M$1195</definedName>
    <definedName name="_xlnm.Print_Area" localSheetId="1">'Comanda F'!$A$1:$K$1238</definedName>
  </definedNames>
  <calcPr calcId="152511"/>
</workbook>
</file>

<file path=xl/calcChain.xml><?xml version="1.0" encoding="utf-8"?>
<calcChain xmlns="http://schemas.openxmlformats.org/spreadsheetml/2006/main">
  <c r="C1050" i="19" l="1"/>
  <c r="C1052" i="19"/>
  <c r="C1051" i="19"/>
  <c r="C1049" i="19"/>
  <c r="C1048" i="19"/>
  <c r="C1047" i="19"/>
  <c r="C1046" i="19"/>
  <c r="C1045" i="19"/>
  <c r="C1044" i="19"/>
  <c r="K1045" i="19"/>
  <c r="L1045" i="19"/>
  <c r="M1045" i="19" s="1"/>
  <c r="K1046" i="19"/>
  <c r="L1046" i="19"/>
  <c r="M1046" i="19"/>
  <c r="K1047" i="19"/>
  <c r="L1047" i="19"/>
  <c r="M1047" i="19" s="1"/>
  <c r="K1048" i="19"/>
  <c r="L1048" i="19"/>
  <c r="M1048" i="19" s="1"/>
  <c r="K1049" i="19"/>
  <c r="L1049" i="19"/>
  <c r="M1049" i="19" s="1"/>
  <c r="K1050" i="19"/>
  <c r="L1050" i="19"/>
  <c r="M1050" i="19" s="1"/>
  <c r="K1051" i="19"/>
  <c r="L1051" i="19"/>
  <c r="M1051" i="19"/>
  <c r="K1052" i="19"/>
  <c r="L1052" i="19"/>
  <c r="M1052" i="19"/>
  <c r="L1044" i="19"/>
  <c r="M1044" i="19" s="1"/>
  <c r="K1044" i="19"/>
  <c r="L1043" i="19"/>
  <c r="M1043" i="19" s="1"/>
  <c r="K1043" i="19"/>
  <c r="L1042" i="19"/>
  <c r="M1042" i="19" s="1"/>
  <c r="K1042" i="19"/>
  <c r="L1041" i="19"/>
  <c r="M1041" i="19" s="1"/>
  <c r="K1041" i="19"/>
  <c r="L1040" i="19"/>
  <c r="M1040" i="19" s="1"/>
  <c r="K1040" i="19"/>
  <c r="L1039" i="19"/>
  <c r="M1039" i="19" s="1"/>
  <c r="K1039" i="19"/>
  <c r="C1042" i="19"/>
  <c r="C1040" i="19"/>
  <c r="C1043" i="19"/>
  <c r="C1041" i="19"/>
  <c r="C1039" i="19"/>
  <c r="L935" i="19" l="1"/>
  <c r="M935" i="19" s="1"/>
  <c r="K935" i="19"/>
  <c r="C247" i="19" l="1"/>
  <c r="C915" i="19" l="1"/>
  <c r="L563" i="19" l="1"/>
  <c r="M563" i="19" s="1"/>
  <c r="K563" i="19"/>
  <c r="L562" i="19"/>
  <c r="M562" i="19" s="1"/>
  <c r="K562" i="19"/>
  <c r="L561" i="19"/>
  <c r="M561" i="19" s="1"/>
  <c r="K561" i="19"/>
  <c r="L560" i="19"/>
  <c r="M560" i="19" s="1"/>
  <c r="K560" i="19"/>
  <c r="I17" i="20" l="1"/>
  <c r="I1228" i="20" l="1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M661" i="20" s="1"/>
  <c r="I660" i="20"/>
  <c r="I659" i="20"/>
  <c r="I658" i="20"/>
  <c r="I657" i="20"/>
  <c r="I656" i="20"/>
  <c r="I655" i="20"/>
  <c r="I654" i="20"/>
  <c r="I653" i="20"/>
  <c r="M653" i="20" s="1"/>
  <c r="I652" i="20"/>
  <c r="I651" i="20"/>
  <c r="I650" i="20"/>
  <c r="I649" i="20"/>
  <c r="I648" i="20"/>
  <c r="I647" i="20"/>
  <c r="I646" i="20"/>
  <c r="I645" i="20"/>
  <c r="M645" i="20" s="1"/>
  <c r="I644" i="20"/>
  <c r="I643" i="20"/>
  <c r="I642" i="20"/>
  <c r="I641" i="20"/>
  <c r="I640" i="20"/>
  <c r="I639" i="20"/>
  <c r="I638" i="20"/>
  <c r="I637" i="20"/>
  <c r="M637" i="20" s="1"/>
  <c r="I636" i="20"/>
  <c r="I635" i="20"/>
  <c r="I634" i="20"/>
  <c r="I633" i="20"/>
  <c r="I632" i="20"/>
  <c r="I631" i="20"/>
  <c r="I630" i="20"/>
  <c r="I629" i="20"/>
  <c r="M629" i="20" s="1"/>
  <c r="I628" i="20"/>
  <c r="I627" i="20"/>
  <c r="I626" i="20"/>
  <c r="I625" i="20"/>
  <c r="I624" i="20"/>
  <c r="I623" i="20"/>
  <c r="I622" i="20"/>
  <c r="I621" i="20"/>
  <c r="M621" i="20" s="1"/>
  <c r="I620" i="20"/>
  <c r="I619" i="20"/>
  <c r="I618" i="20"/>
  <c r="I617" i="20"/>
  <c r="I616" i="20"/>
  <c r="I615" i="20"/>
  <c r="I614" i="20"/>
  <c r="I613" i="20"/>
  <c r="M613" i="20" s="1"/>
  <c r="I612" i="20"/>
  <c r="I611" i="20"/>
  <c r="I610" i="20"/>
  <c r="I609" i="20"/>
  <c r="I608" i="20"/>
  <c r="I607" i="20"/>
  <c r="I606" i="20"/>
  <c r="I605" i="20"/>
  <c r="M605" i="20" s="1"/>
  <c r="I604" i="20"/>
  <c r="I603" i="20"/>
  <c r="I602" i="20"/>
  <c r="I601" i="20"/>
  <c r="I600" i="20"/>
  <c r="I599" i="20"/>
  <c r="I598" i="20"/>
  <c r="I597" i="20"/>
  <c r="M597" i="20" s="1"/>
  <c r="I596" i="20"/>
  <c r="I595" i="20"/>
  <c r="I594" i="20"/>
  <c r="I593" i="20"/>
  <c r="I592" i="20"/>
  <c r="I591" i="20"/>
  <c r="I590" i="20"/>
  <c r="I589" i="20"/>
  <c r="M589" i="20" s="1"/>
  <c r="I588" i="20"/>
  <c r="I587" i="20"/>
  <c r="I586" i="20"/>
  <c r="I585" i="20"/>
  <c r="I584" i="20"/>
  <c r="I583" i="20"/>
  <c r="I582" i="20"/>
  <c r="I581" i="20"/>
  <c r="M581" i="20" s="1"/>
  <c r="I580" i="20"/>
  <c r="I579" i="20"/>
  <c r="I578" i="20"/>
  <c r="I577" i="20"/>
  <c r="I576" i="20"/>
  <c r="I575" i="20"/>
  <c r="I574" i="20"/>
  <c r="I573" i="20"/>
  <c r="M573" i="20" s="1"/>
  <c r="I572" i="20"/>
  <c r="I571" i="20"/>
  <c r="I570" i="20"/>
  <c r="I569" i="20"/>
  <c r="I568" i="20"/>
  <c r="I567" i="20"/>
  <c r="I566" i="20"/>
  <c r="I565" i="20"/>
  <c r="M565" i="20" s="1"/>
  <c r="I564" i="20"/>
  <c r="I563" i="20"/>
  <c r="I562" i="20"/>
  <c r="I561" i="20"/>
  <c r="I560" i="20"/>
  <c r="I559" i="20"/>
  <c r="I558" i="20"/>
  <c r="I557" i="20"/>
  <c r="M557" i="20" s="1"/>
  <c r="I556" i="20"/>
  <c r="I555" i="20"/>
  <c r="I554" i="20"/>
  <c r="I553" i="20"/>
  <c r="I552" i="20"/>
  <c r="I551" i="20"/>
  <c r="I550" i="20"/>
  <c r="I549" i="20"/>
  <c r="M549" i="20" s="1"/>
  <c r="I548" i="20"/>
  <c r="I547" i="20"/>
  <c r="I546" i="20"/>
  <c r="I545" i="20"/>
  <c r="I544" i="20"/>
  <c r="I543" i="20"/>
  <c r="I542" i="20"/>
  <c r="I541" i="20"/>
  <c r="M541" i="20" s="1"/>
  <c r="I540" i="20"/>
  <c r="I539" i="20"/>
  <c r="I538" i="20"/>
  <c r="I537" i="20"/>
  <c r="I536" i="20"/>
  <c r="I535" i="20"/>
  <c r="I534" i="20"/>
  <c r="I533" i="20"/>
  <c r="M533" i="20" s="1"/>
  <c r="I532" i="20"/>
  <c r="I531" i="20"/>
  <c r="I530" i="20"/>
  <c r="I529" i="20"/>
  <c r="I528" i="20"/>
  <c r="I527" i="20"/>
  <c r="I526" i="20"/>
  <c r="I525" i="20"/>
  <c r="M525" i="20" s="1"/>
  <c r="I524" i="20"/>
  <c r="I523" i="20"/>
  <c r="I522" i="20"/>
  <c r="I521" i="20"/>
  <c r="I520" i="20"/>
  <c r="I519" i="20"/>
  <c r="I518" i="20"/>
  <c r="I517" i="20"/>
  <c r="M517" i="20" s="1"/>
  <c r="I516" i="20"/>
  <c r="I515" i="20"/>
  <c r="I514" i="20"/>
  <c r="I513" i="20"/>
  <c r="I512" i="20"/>
  <c r="I511" i="20"/>
  <c r="I510" i="20"/>
  <c r="I509" i="20"/>
  <c r="M509" i="20" s="1"/>
  <c r="I508" i="20"/>
  <c r="I507" i="20"/>
  <c r="I506" i="20"/>
  <c r="I505" i="20"/>
  <c r="I504" i="20"/>
  <c r="I503" i="20"/>
  <c r="I502" i="20"/>
  <c r="I501" i="20"/>
  <c r="M501" i="20" s="1"/>
  <c r="I500" i="20"/>
  <c r="I499" i="20"/>
  <c r="I498" i="20"/>
  <c r="I497" i="20"/>
  <c r="I496" i="20"/>
  <c r="I495" i="20"/>
  <c r="I494" i="20"/>
  <c r="I493" i="20"/>
  <c r="M493" i="20" s="1"/>
  <c r="I492" i="20"/>
  <c r="I491" i="20"/>
  <c r="I490" i="20"/>
  <c r="I489" i="20"/>
  <c r="I488" i="20"/>
  <c r="I487" i="20"/>
  <c r="I486" i="20"/>
  <c r="I485" i="20"/>
  <c r="M485" i="20" s="1"/>
  <c r="I484" i="20"/>
  <c r="I483" i="20"/>
  <c r="I482" i="20"/>
  <c r="I481" i="20"/>
  <c r="I480" i="20"/>
  <c r="I479" i="20"/>
  <c r="I478" i="20"/>
  <c r="I477" i="20"/>
  <c r="M477" i="20" s="1"/>
  <c r="I476" i="20"/>
  <c r="I475" i="20"/>
  <c r="I474" i="20"/>
  <c r="I473" i="20"/>
  <c r="I472" i="20"/>
  <c r="I471" i="20"/>
  <c r="I470" i="20"/>
  <c r="I469" i="20"/>
  <c r="M469" i="20" s="1"/>
  <c r="I468" i="20"/>
  <c r="I467" i="20"/>
  <c r="I466" i="20"/>
  <c r="I465" i="20"/>
  <c r="I464" i="20"/>
  <c r="I463" i="20"/>
  <c r="I462" i="20"/>
  <c r="I461" i="20"/>
  <c r="M461" i="20" s="1"/>
  <c r="I460" i="20"/>
  <c r="I459" i="20"/>
  <c r="I458" i="20"/>
  <c r="I457" i="20"/>
  <c r="I456" i="20"/>
  <c r="I455" i="20"/>
  <c r="I454" i="20"/>
  <c r="I453" i="20"/>
  <c r="M453" i="20" s="1"/>
  <c r="I452" i="20"/>
  <c r="I451" i="20"/>
  <c r="I450" i="20"/>
  <c r="I449" i="20"/>
  <c r="I448" i="20"/>
  <c r="I447" i="20"/>
  <c r="I446" i="20"/>
  <c r="I445" i="20"/>
  <c r="M445" i="20" s="1"/>
  <c r="I444" i="20"/>
  <c r="I443" i="20"/>
  <c r="I442" i="20"/>
  <c r="I441" i="20"/>
  <c r="I440" i="20"/>
  <c r="I439" i="20"/>
  <c r="I438" i="20"/>
  <c r="I437" i="20"/>
  <c r="M437" i="20" s="1"/>
  <c r="I436" i="20"/>
  <c r="I435" i="20"/>
  <c r="I434" i="20"/>
  <c r="I433" i="20"/>
  <c r="I432" i="20"/>
  <c r="I431" i="20"/>
  <c r="I430" i="20"/>
  <c r="I429" i="20"/>
  <c r="M429" i="20" s="1"/>
  <c r="I428" i="20"/>
  <c r="I427" i="20"/>
  <c r="I426" i="20"/>
  <c r="I425" i="20"/>
  <c r="I424" i="20"/>
  <c r="I423" i="20"/>
  <c r="I422" i="20"/>
  <c r="I421" i="20"/>
  <c r="M421" i="20" s="1"/>
  <c r="I420" i="20"/>
  <c r="I419" i="20"/>
  <c r="I418" i="20"/>
  <c r="I417" i="20"/>
  <c r="I416" i="20"/>
  <c r="I415" i="20"/>
  <c r="I414" i="20"/>
  <c r="I413" i="20"/>
  <c r="M413" i="20" s="1"/>
  <c r="I412" i="20"/>
  <c r="I411" i="20"/>
  <c r="I410" i="20"/>
  <c r="I409" i="20"/>
  <c r="I408" i="20"/>
  <c r="I407" i="20"/>
  <c r="I406" i="20"/>
  <c r="I405" i="20"/>
  <c r="M405" i="20" s="1"/>
  <c r="I404" i="20"/>
  <c r="I403" i="20"/>
  <c r="I402" i="20"/>
  <c r="I401" i="20"/>
  <c r="I400" i="20"/>
  <c r="I399" i="20"/>
  <c r="I398" i="20"/>
  <c r="I397" i="20"/>
  <c r="M397" i="20" s="1"/>
  <c r="I396" i="20"/>
  <c r="I395" i="20"/>
  <c r="I394" i="20"/>
  <c r="I393" i="20"/>
  <c r="I392" i="20"/>
  <c r="I391" i="20"/>
  <c r="I390" i="20"/>
  <c r="I389" i="20"/>
  <c r="M389" i="20" s="1"/>
  <c r="I388" i="20"/>
  <c r="I387" i="20"/>
  <c r="I386" i="20"/>
  <c r="I385" i="20"/>
  <c r="I384" i="20"/>
  <c r="I383" i="20"/>
  <c r="I382" i="20"/>
  <c r="I381" i="20"/>
  <c r="M381" i="20" s="1"/>
  <c r="I380" i="20"/>
  <c r="I379" i="20"/>
  <c r="I378" i="20"/>
  <c r="I377" i="20"/>
  <c r="I376" i="20"/>
  <c r="I375" i="20"/>
  <c r="I374" i="20"/>
  <c r="I373" i="20"/>
  <c r="M373" i="20" s="1"/>
  <c r="I372" i="20"/>
  <c r="I371" i="20"/>
  <c r="I370" i="20"/>
  <c r="I369" i="20"/>
  <c r="I368" i="20"/>
  <c r="I367" i="20"/>
  <c r="I366" i="20"/>
  <c r="I365" i="20"/>
  <c r="M365" i="20" s="1"/>
  <c r="I364" i="20"/>
  <c r="I363" i="20"/>
  <c r="I362" i="20"/>
  <c r="I361" i="20"/>
  <c r="I360" i="20"/>
  <c r="I359" i="20"/>
  <c r="I358" i="20"/>
  <c r="I357" i="20"/>
  <c r="M357" i="20" s="1"/>
  <c r="I356" i="20"/>
  <c r="I355" i="20"/>
  <c r="I354" i="20"/>
  <c r="I353" i="20"/>
  <c r="I352" i="20"/>
  <c r="I351" i="20"/>
  <c r="I350" i="20"/>
  <c r="I349" i="20"/>
  <c r="M349" i="20" s="1"/>
  <c r="I348" i="20"/>
  <c r="I347" i="20"/>
  <c r="I346" i="20"/>
  <c r="I345" i="20"/>
  <c r="I344" i="20"/>
  <c r="I343" i="20"/>
  <c r="I342" i="20"/>
  <c r="I341" i="20"/>
  <c r="M341" i="20" s="1"/>
  <c r="I340" i="20"/>
  <c r="I339" i="20"/>
  <c r="I338" i="20"/>
  <c r="I337" i="20"/>
  <c r="I336" i="20"/>
  <c r="I335" i="20"/>
  <c r="I334" i="20"/>
  <c r="I333" i="20"/>
  <c r="M333" i="20" s="1"/>
  <c r="I332" i="20"/>
  <c r="I331" i="20"/>
  <c r="I330" i="20"/>
  <c r="I329" i="20"/>
  <c r="I328" i="20"/>
  <c r="I327" i="20"/>
  <c r="I326" i="20"/>
  <c r="I325" i="20"/>
  <c r="M325" i="20" s="1"/>
  <c r="I324" i="20"/>
  <c r="I323" i="20"/>
  <c r="I322" i="20"/>
  <c r="I321" i="20"/>
  <c r="I320" i="20"/>
  <c r="I319" i="20"/>
  <c r="I318" i="20"/>
  <c r="I317" i="20"/>
  <c r="M317" i="20" s="1"/>
  <c r="I316" i="20"/>
  <c r="I315" i="20"/>
  <c r="I314" i="20"/>
  <c r="I313" i="20"/>
  <c r="I312" i="20"/>
  <c r="I311" i="20"/>
  <c r="I310" i="20"/>
  <c r="I309" i="20"/>
  <c r="M309" i="20" s="1"/>
  <c r="I308" i="20"/>
  <c r="I307" i="20"/>
  <c r="I306" i="20"/>
  <c r="I305" i="20"/>
  <c r="I304" i="20"/>
  <c r="I303" i="20"/>
  <c r="I302" i="20"/>
  <c r="I301" i="20"/>
  <c r="M301" i="20" s="1"/>
  <c r="I300" i="20"/>
  <c r="I299" i="20"/>
  <c r="I298" i="20"/>
  <c r="I297" i="20"/>
  <c r="I296" i="20"/>
  <c r="I295" i="20"/>
  <c r="I294" i="20"/>
  <c r="I293" i="20"/>
  <c r="M293" i="20" s="1"/>
  <c r="I292" i="20"/>
  <c r="I291" i="20"/>
  <c r="I290" i="20"/>
  <c r="I289" i="20"/>
  <c r="I288" i="20"/>
  <c r="I287" i="20"/>
  <c r="I286" i="20"/>
  <c r="I285" i="20"/>
  <c r="M285" i="20" s="1"/>
  <c r="I284" i="20"/>
  <c r="I283" i="20"/>
  <c r="I282" i="20"/>
  <c r="I281" i="20"/>
  <c r="I280" i="20"/>
  <c r="I279" i="20"/>
  <c r="I278" i="20"/>
  <c r="I277" i="20"/>
  <c r="M277" i="20" s="1"/>
  <c r="I276" i="20"/>
  <c r="I275" i="20"/>
  <c r="I274" i="20"/>
  <c r="I273" i="20"/>
  <c r="I272" i="20"/>
  <c r="I271" i="20"/>
  <c r="I270" i="20"/>
  <c r="I269" i="20"/>
  <c r="M269" i="20" s="1"/>
  <c r="I268" i="20"/>
  <c r="I267" i="20"/>
  <c r="I266" i="20"/>
  <c r="I265" i="20"/>
  <c r="I264" i="20"/>
  <c r="I263" i="20"/>
  <c r="I262" i="20"/>
  <c r="I261" i="20"/>
  <c r="M261" i="20" s="1"/>
  <c r="I260" i="20"/>
  <c r="I259" i="20"/>
  <c r="I258" i="20"/>
  <c r="I257" i="20"/>
  <c r="I256" i="20"/>
  <c r="I255" i="20"/>
  <c r="I254" i="20"/>
  <c r="I253" i="20"/>
  <c r="M253" i="20" s="1"/>
  <c r="I252" i="20"/>
  <c r="I251" i="20"/>
  <c r="I250" i="20"/>
  <c r="I249" i="20"/>
  <c r="I248" i="20"/>
  <c r="I247" i="20"/>
  <c r="I246" i="20"/>
  <c r="I245" i="20"/>
  <c r="M245" i="20" s="1"/>
  <c r="I244" i="20"/>
  <c r="I243" i="20"/>
  <c r="I242" i="20"/>
  <c r="I241" i="20"/>
  <c r="I240" i="20"/>
  <c r="I239" i="20"/>
  <c r="I238" i="20"/>
  <c r="I237" i="20"/>
  <c r="M237" i="20" s="1"/>
  <c r="I236" i="20"/>
  <c r="I235" i="20"/>
  <c r="I234" i="20"/>
  <c r="I233" i="20"/>
  <c r="I232" i="20"/>
  <c r="I231" i="20"/>
  <c r="I230" i="20"/>
  <c r="I229" i="20"/>
  <c r="M229" i="20" s="1"/>
  <c r="I228" i="20"/>
  <c r="I227" i="20"/>
  <c r="I226" i="20"/>
  <c r="I225" i="20"/>
  <c r="I224" i="20"/>
  <c r="I223" i="20"/>
  <c r="I222" i="20"/>
  <c r="I221" i="20"/>
  <c r="K221" i="20" s="1"/>
  <c r="I220" i="20"/>
  <c r="I219" i="20"/>
  <c r="I218" i="20"/>
  <c r="I217" i="20"/>
  <c r="I216" i="20"/>
  <c r="I215" i="20"/>
  <c r="I214" i="20"/>
  <c r="I213" i="20"/>
  <c r="M213" i="20" s="1"/>
  <c r="I212" i="20"/>
  <c r="I211" i="20"/>
  <c r="I210" i="20"/>
  <c r="I209" i="20"/>
  <c r="I208" i="20"/>
  <c r="I207" i="20"/>
  <c r="I206" i="20"/>
  <c r="I205" i="20"/>
  <c r="M205" i="20" s="1"/>
  <c r="I204" i="20"/>
  <c r="I203" i="20"/>
  <c r="I202" i="20"/>
  <c r="I201" i="20"/>
  <c r="I200" i="20"/>
  <c r="I199" i="20"/>
  <c r="I198" i="20"/>
  <c r="I197" i="20"/>
  <c r="M197" i="20" s="1"/>
  <c r="I196" i="20"/>
  <c r="I195" i="20"/>
  <c r="I194" i="20"/>
  <c r="I193" i="20"/>
  <c r="I192" i="20"/>
  <c r="I191" i="20"/>
  <c r="I190" i="20"/>
  <c r="I189" i="20"/>
  <c r="M189" i="20" s="1"/>
  <c r="I188" i="20"/>
  <c r="I187" i="20"/>
  <c r="I186" i="20"/>
  <c r="I185" i="20"/>
  <c r="I184" i="20"/>
  <c r="I183" i="20"/>
  <c r="I182" i="20"/>
  <c r="I181" i="20"/>
  <c r="M181" i="20" s="1"/>
  <c r="I180" i="20"/>
  <c r="I179" i="20"/>
  <c r="I178" i="20"/>
  <c r="I177" i="20"/>
  <c r="I176" i="20"/>
  <c r="I175" i="20"/>
  <c r="I174" i="20"/>
  <c r="I173" i="20"/>
  <c r="M173" i="20" s="1"/>
  <c r="I172" i="20"/>
  <c r="I171" i="20"/>
  <c r="I170" i="20"/>
  <c r="I169" i="20"/>
  <c r="I168" i="20"/>
  <c r="I167" i="20"/>
  <c r="I166" i="20"/>
  <c r="I165" i="20"/>
  <c r="M165" i="20" s="1"/>
  <c r="I164" i="20"/>
  <c r="I163" i="20"/>
  <c r="I162" i="20"/>
  <c r="I161" i="20"/>
  <c r="I160" i="20"/>
  <c r="I159" i="20"/>
  <c r="I158" i="20"/>
  <c r="I157" i="20"/>
  <c r="M157" i="20" s="1"/>
  <c r="I156" i="20"/>
  <c r="I155" i="20"/>
  <c r="I154" i="20"/>
  <c r="I153" i="20"/>
  <c r="I152" i="20"/>
  <c r="I151" i="20"/>
  <c r="I150" i="20"/>
  <c r="I149" i="20"/>
  <c r="K149" i="20" s="1"/>
  <c r="I148" i="20"/>
  <c r="I147" i="20"/>
  <c r="I146" i="20"/>
  <c r="I145" i="20"/>
  <c r="I144" i="20"/>
  <c r="I143" i="20"/>
  <c r="I142" i="20"/>
  <c r="I141" i="20"/>
  <c r="K141" i="20" s="1"/>
  <c r="I140" i="20"/>
  <c r="I139" i="20"/>
  <c r="I138" i="20"/>
  <c r="I137" i="20"/>
  <c r="I136" i="20"/>
  <c r="I135" i="20"/>
  <c r="I134" i="20"/>
  <c r="I133" i="20"/>
  <c r="K133" i="20" s="1"/>
  <c r="I132" i="20"/>
  <c r="I131" i="20"/>
  <c r="I130" i="20"/>
  <c r="I129" i="20"/>
  <c r="I128" i="20"/>
  <c r="I127" i="20"/>
  <c r="I126" i="20"/>
  <c r="I125" i="20"/>
  <c r="K125" i="20" s="1"/>
  <c r="I124" i="20"/>
  <c r="I123" i="20"/>
  <c r="I122" i="20"/>
  <c r="I121" i="20"/>
  <c r="I120" i="20"/>
  <c r="I119" i="20"/>
  <c r="I118" i="20"/>
  <c r="I117" i="20"/>
  <c r="M117" i="20" s="1"/>
  <c r="I116" i="20"/>
  <c r="I115" i="20"/>
  <c r="I114" i="20"/>
  <c r="I113" i="20"/>
  <c r="I112" i="20"/>
  <c r="I111" i="20"/>
  <c r="I110" i="20"/>
  <c r="I109" i="20"/>
  <c r="K109" i="20" s="1"/>
  <c r="I108" i="20"/>
  <c r="I107" i="20"/>
  <c r="I106" i="20"/>
  <c r="I105" i="20"/>
  <c r="I104" i="20"/>
  <c r="I103" i="20"/>
  <c r="I102" i="20"/>
  <c r="I101" i="20"/>
  <c r="M101" i="20" s="1"/>
  <c r="I100" i="20"/>
  <c r="I99" i="20"/>
  <c r="I98" i="20"/>
  <c r="I97" i="20"/>
  <c r="I96" i="20"/>
  <c r="I95" i="20"/>
  <c r="I94" i="20"/>
  <c r="I93" i="20"/>
  <c r="M93" i="20" s="1"/>
  <c r="I92" i="20"/>
  <c r="I91" i="20"/>
  <c r="I90" i="20"/>
  <c r="I89" i="20"/>
  <c r="I88" i="20"/>
  <c r="I87" i="20"/>
  <c r="I86" i="20"/>
  <c r="I85" i="20"/>
  <c r="M85" i="20" s="1"/>
  <c r="I84" i="20"/>
  <c r="I83" i="20"/>
  <c r="I82" i="20"/>
  <c r="I81" i="20"/>
  <c r="I80" i="20"/>
  <c r="I79" i="20"/>
  <c r="I78" i="20"/>
  <c r="I77" i="20"/>
  <c r="M77" i="20" s="1"/>
  <c r="I76" i="20"/>
  <c r="I75" i="20"/>
  <c r="I74" i="20"/>
  <c r="I73" i="20"/>
  <c r="I72" i="20"/>
  <c r="I71" i="20"/>
  <c r="I70" i="20"/>
  <c r="I69" i="20"/>
  <c r="M69" i="20" s="1"/>
  <c r="I68" i="20"/>
  <c r="I67" i="20"/>
  <c r="I66" i="20"/>
  <c r="I65" i="20"/>
  <c r="I64" i="20"/>
  <c r="I63" i="20"/>
  <c r="I62" i="20"/>
  <c r="I61" i="20"/>
  <c r="M61" i="20" s="1"/>
  <c r="I60" i="20"/>
  <c r="I59" i="20"/>
  <c r="I58" i="20"/>
  <c r="I57" i="20"/>
  <c r="I56" i="20"/>
  <c r="I55" i="20"/>
  <c r="I54" i="20"/>
  <c r="I53" i="20"/>
  <c r="M53" i="20" s="1"/>
  <c r="I52" i="20"/>
  <c r="I51" i="20"/>
  <c r="I50" i="20"/>
  <c r="I49" i="20"/>
  <c r="I48" i="20"/>
  <c r="I47" i="20"/>
  <c r="I46" i="20"/>
  <c r="I45" i="20"/>
  <c r="M45" i="20" s="1"/>
  <c r="I44" i="20"/>
  <c r="I43" i="20"/>
  <c r="I42" i="20"/>
  <c r="I41" i="20"/>
  <c r="I40" i="20"/>
  <c r="I39" i="20"/>
  <c r="I38" i="20"/>
  <c r="I37" i="20"/>
  <c r="M37" i="20" s="1"/>
  <c r="I36" i="20"/>
  <c r="I35" i="20"/>
  <c r="I34" i="20"/>
  <c r="I33" i="20"/>
  <c r="I32" i="20"/>
  <c r="I31" i="20"/>
  <c r="I30" i="20"/>
  <c r="I29" i="20"/>
  <c r="M29" i="20" s="1"/>
  <c r="I28" i="20"/>
  <c r="I27" i="20"/>
  <c r="I26" i="20"/>
  <c r="I25" i="20"/>
  <c r="I24" i="20"/>
  <c r="I23" i="20"/>
  <c r="I22" i="20"/>
  <c r="I21" i="20"/>
  <c r="M21" i="20" s="1"/>
  <c r="I20" i="20"/>
  <c r="I19" i="20"/>
  <c r="I18" i="20"/>
  <c r="I16" i="20"/>
  <c r="I15" i="20"/>
  <c r="I14" i="20"/>
  <c r="I13" i="20"/>
  <c r="M13" i="20" s="1"/>
  <c r="I12" i="20"/>
  <c r="I11" i="20"/>
  <c r="I10" i="20"/>
  <c r="I9" i="20"/>
  <c r="I8" i="20"/>
  <c r="I7" i="20"/>
  <c r="L1235" i="20"/>
  <c r="L1234" i="20"/>
  <c r="L1233" i="20"/>
  <c r="K1231" i="20"/>
  <c r="M1228" i="20"/>
  <c r="L1228" i="20"/>
  <c r="K1228" i="20"/>
  <c r="C1228" i="20"/>
  <c r="M1227" i="20"/>
  <c r="L1227" i="20"/>
  <c r="K1227" i="20"/>
  <c r="C1227" i="20"/>
  <c r="M1226" i="20"/>
  <c r="L1226" i="20"/>
  <c r="K1226" i="20"/>
  <c r="C1226" i="20"/>
  <c r="M1225" i="20"/>
  <c r="L1225" i="20"/>
  <c r="K1225" i="20"/>
  <c r="C1225" i="20"/>
  <c r="M1224" i="20"/>
  <c r="L1224" i="20"/>
  <c r="K1224" i="20"/>
  <c r="C1224" i="20"/>
  <c r="M1223" i="20"/>
  <c r="L1223" i="20"/>
  <c r="K1223" i="20"/>
  <c r="C1223" i="20"/>
  <c r="M1222" i="20"/>
  <c r="L1222" i="20"/>
  <c r="K1222" i="20"/>
  <c r="C1222" i="20"/>
  <c r="L1221" i="20"/>
  <c r="C1221" i="20"/>
  <c r="M1220" i="20"/>
  <c r="L1220" i="20"/>
  <c r="K1220" i="20"/>
  <c r="C1220" i="20"/>
  <c r="M1219" i="20"/>
  <c r="L1219" i="20"/>
  <c r="K1219" i="20"/>
  <c r="C1219" i="20"/>
  <c r="M1218" i="20"/>
  <c r="L1218" i="20"/>
  <c r="K1218" i="20"/>
  <c r="C1218" i="20"/>
  <c r="M1217" i="20"/>
  <c r="L1217" i="20"/>
  <c r="K1217" i="20"/>
  <c r="C1217" i="20"/>
  <c r="M1216" i="20"/>
  <c r="L1216" i="20"/>
  <c r="K1216" i="20"/>
  <c r="C1216" i="20"/>
  <c r="M1215" i="20"/>
  <c r="L1215" i="20"/>
  <c r="K1215" i="20"/>
  <c r="C1215" i="20"/>
  <c r="M1214" i="20"/>
  <c r="L1214" i="20"/>
  <c r="K1214" i="20"/>
  <c r="C1214" i="20"/>
  <c r="L1213" i="20"/>
  <c r="C1213" i="20"/>
  <c r="M1212" i="20"/>
  <c r="L1212" i="20"/>
  <c r="K1212" i="20"/>
  <c r="C1212" i="20"/>
  <c r="M1211" i="20"/>
  <c r="L1211" i="20"/>
  <c r="K1211" i="20"/>
  <c r="C1211" i="20"/>
  <c r="M1210" i="20"/>
  <c r="L1210" i="20"/>
  <c r="K1210" i="20"/>
  <c r="C1210" i="20"/>
  <c r="M1209" i="20"/>
  <c r="L1209" i="20"/>
  <c r="K1209" i="20"/>
  <c r="C1209" i="20"/>
  <c r="M1208" i="20"/>
  <c r="L1208" i="20"/>
  <c r="K1208" i="20"/>
  <c r="C1208" i="20"/>
  <c r="M1207" i="20"/>
  <c r="L1207" i="20"/>
  <c r="K1207" i="20"/>
  <c r="C1207" i="20"/>
  <c r="M1206" i="20"/>
  <c r="L1206" i="20"/>
  <c r="K1206" i="20"/>
  <c r="C1206" i="20"/>
  <c r="L1205" i="20"/>
  <c r="C1205" i="20"/>
  <c r="M1204" i="20"/>
  <c r="L1204" i="20"/>
  <c r="K1204" i="20"/>
  <c r="C1204" i="20"/>
  <c r="M1203" i="20"/>
  <c r="L1203" i="20"/>
  <c r="K1203" i="20"/>
  <c r="C1203" i="20"/>
  <c r="M1202" i="20"/>
  <c r="L1202" i="20"/>
  <c r="K1202" i="20"/>
  <c r="C1202" i="20"/>
  <c r="M1201" i="20"/>
  <c r="L1201" i="20"/>
  <c r="K1201" i="20"/>
  <c r="C1201" i="20"/>
  <c r="M1200" i="20"/>
  <c r="L1200" i="20"/>
  <c r="K1200" i="20"/>
  <c r="C1200" i="20"/>
  <c r="M1199" i="20"/>
  <c r="L1199" i="20"/>
  <c r="K1199" i="20"/>
  <c r="C1199" i="20"/>
  <c r="M1198" i="20"/>
  <c r="L1198" i="20"/>
  <c r="K1198" i="20"/>
  <c r="C1198" i="20"/>
  <c r="L1197" i="20"/>
  <c r="C1197" i="20"/>
  <c r="M1196" i="20"/>
  <c r="L1196" i="20"/>
  <c r="K1196" i="20"/>
  <c r="C1196" i="20"/>
  <c r="M1195" i="20"/>
  <c r="L1195" i="20"/>
  <c r="K1195" i="20"/>
  <c r="C1195" i="20"/>
  <c r="M1194" i="20"/>
  <c r="L1194" i="20"/>
  <c r="K1194" i="20"/>
  <c r="C1194" i="20"/>
  <c r="M1193" i="20"/>
  <c r="L1193" i="20"/>
  <c r="K1193" i="20"/>
  <c r="C1193" i="20"/>
  <c r="M1192" i="20"/>
  <c r="L1192" i="20"/>
  <c r="K1192" i="20"/>
  <c r="C1192" i="20"/>
  <c r="M1191" i="20"/>
  <c r="L1191" i="20"/>
  <c r="K1191" i="20"/>
  <c r="C1191" i="20"/>
  <c r="M1190" i="20"/>
  <c r="L1190" i="20"/>
  <c r="K1190" i="20"/>
  <c r="C1190" i="20"/>
  <c r="L1189" i="20"/>
  <c r="C1189" i="20"/>
  <c r="M1188" i="20"/>
  <c r="L1188" i="20"/>
  <c r="K1188" i="20"/>
  <c r="C1188" i="20"/>
  <c r="M1187" i="20"/>
  <c r="L1187" i="20"/>
  <c r="K1187" i="20"/>
  <c r="C1187" i="20"/>
  <c r="M1186" i="20"/>
  <c r="L1186" i="20"/>
  <c r="K1186" i="20"/>
  <c r="C1186" i="20"/>
  <c r="M1185" i="20"/>
  <c r="L1185" i="20"/>
  <c r="K1185" i="20"/>
  <c r="C1185" i="20"/>
  <c r="M1184" i="20"/>
  <c r="L1184" i="20"/>
  <c r="K1184" i="20"/>
  <c r="C1184" i="20"/>
  <c r="M1183" i="20"/>
  <c r="L1183" i="20"/>
  <c r="K1183" i="20"/>
  <c r="C1183" i="20"/>
  <c r="M1182" i="20"/>
  <c r="L1182" i="20"/>
  <c r="K1182" i="20"/>
  <c r="C1182" i="20"/>
  <c r="L1181" i="20"/>
  <c r="C1181" i="20"/>
  <c r="M1180" i="20"/>
  <c r="L1180" i="20"/>
  <c r="K1180" i="20"/>
  <c r="C1180" i="20"/>
  <c r="M1179" i="20"/>
  <c r="L1179" i="20"/>
  <c r="K1179" i="20"/>
  <c r="C1179" i="20"/>
  <c r="M1178" i="20"/>
  <c r="L1178" i="20"/>
  <c r="K1178" i="20"/>
  <c r="C1178" i="20"/>
  <c r="M1177" i="20"/>
  <c r="L1177" i="20"/>
  <c r="K1177" i="20"/>
  <c r="C1177" i="20"/>
  <c r="M1176" i="20"/>
  <c r="L1176" i="20"/>
  <c r="K1176" i="20"/>
  <c r="C1176" i="20"/>
  <c r="M1175" i="20"/>
  <c r="L1175" i="20"/>
  <c r="K1175" i="20"/>
  <c r="C1175" i="20"/>
  <c r="M1174" i="20"/>
  <c r="L1174" i="20"/>
  <c r="K1174" i="20"/>
  <c r="C1174" i="20"/>
  <c r="L1173" i="20"/>
  <c r="C1173" i="20"/>
  <c r="M1172" i="20"/>
  <c r="L1172" i="20"/>
  <c r="K1172" i="20"/>
  <c r="C1172" i="20"/>
  <c r="M1171" i="20"/>
  <c r="L1171" i="20"/>
  <c r="K1171" i="20"/>
  <c r="C1171" i="20"/>
  <c r="M1170" i="20"/>
  <c r="L1170" i="20"/>
  <c r="K1170" i="20"/>
  <c r="C1170" i="20"/>
  <c r="M1169" i="20"/>
  <c r="L1169" i="20"/>
  <c r="K1169" i="20"/>
  <c r="C1169" i="20"/>
  <c r="M1168" i="20"/>
  <c r="L1168" i="20"/>
  <c r="K1168" i="20"/>
  <c r="C1168" i="20"/>
  <c r="M1167" i="20"/>
  <c r="L1167" i="20"/>
  <c r="K1167" i="20"/>
  <c r="C1167" i="20"/>
  <c r="M1166" i="20"/>
  <c r="L1166" i="20"/>
  <c r="K1166" i="20"/>
  <c r="C1166" i="20"/>
  <c r="L1165" i="20"/>
  <c r="C1165" i="20"/>
  <c r="M1164" i="20"/>
  <c r="L1164" i="20"/>
  <c r="K1164" i="20"/>
  <c r="C1164" i="20"/>
  <c r="M1163" i="20"/>
  <c r="L1163" i="20"/>
  <c r="K1163" i="20"/>
  <c r="C1163" i="20"/>
  <c r="M1162" i="20"/>
  <c r="L1162" i="20"/>
  <c r="K1162" i="20"/>
  <c r="C1162" i="20"/>
  <c r="M1161" i="20"/>
  <c r="L1161" i="20"/>
  <c r="K1161" i="20"/>
  <c r="C1161" i="20"/>
  <c r="M1160" i="20"/>
  <c r="L1160" i="20"/>
  <c r="K1160" i="20"/>
  <c r="C1160" i="20"/>
  <c r="M1159" i="20"/>
  <c r="L1159" i="20"/>
  <c r="K1159" i="20"/>
  <c r="C1159" i="20"/>
  <c r="M1158" i="20"/>
  <c r="L1158" i="20"/>
  <c r="K1158" i="20"/>
  <c r="C1158" i="20"/>
  <c r="L1157" i="20"/>
  <c r="C1157" i="20"/>
  <c r="M1156" i="20"/>
  <c r="L1156" i="20"/>
  <c r="K1156" i="20"/>
  <c r="C1156" i="20"/>
  <c r="M1155" i="20"/>
  <c r="L1155" i="20"/>
  <c r="K1155" i="20"/>
  <c r="C1155" i="20"/>
  <c r="M1154" i="20"/>
  <c r="L1154" i="20"/>
  <c r="K1154" i="20"/>
  <c r="C1154" i="20"/>
  <c r="M1153" i="20"/>
  <c r="L1153" i="20"/>
  <c r="K1153" i="20"/>
  <c r="C1153" i="20"/>
  <c r="M1152" i="20"/>
  <c r="L1152" i="20"/>
  <c r="K1152" i="20"/>
  <c r="C1152" i="20"/>
  <c r="M1151" i="20"/>
  <c r="L1151" i="20"/>
  <c r="K1151" i="20"/>
  <c r="C1151" i="20"/>
  <c r="M1150" i="20"/>
  <c r="L1150" i="20"/>
  <c r="K1150" i="20"/>
  <c r="C1150" i="20"/>
  <c r="L1149" i="20"/>
  <c r="C1149" i="20"/>
  <c r="M1148" i="20"/>
  <c r="L1148" i="20"/>
  <c r="K1148" i="20"/>
  <c r="C1148" i="20"/>
  <c r="M1147" i="20"/>
  <c r="L1147" i="20"/>
  <c r="K1147" i="20"/>
  <c r="C1147" i="20"/>
  <c r="M1146" i="20"/>
  <c r="L1146" i="20"/>
  <c r="K1146" i="20"/>
  <c r="C1146" i="20"/>
  <c r="M1145" i="20"/>
  <c r="L1145" i="20"/>
  <c r="K1145" i="20"/>
  <c r="C1145" i="20"/>
  <c r="M1144" i="20"/>
  <c r="L1144" i="20"/>
  <c r="K1144" i="20"/>
  <c r="C1144" i="20"/>
  <c r="M1143" i="20"/>
  <c r="L1143" i="20"/>
  <c r="K1143" i="20"/>
  <c r="C1143" i="20"/>
  <c r="M1142" i="20"/>
  <c r="L1142" i="20"/>
  <c r="K1142" i="20"/>
  <c r="C1142" i="20"/>
  <c r="L1141" i="20"/>
  <c r="C1141" i="20"/>
  <c r="M1140" i="20"/>
  <c r="L1140" i="20"/>
  <c r="K1140" i="20"/>
  <c r="C1140" i="20"/>
  <c r="M1139" i="20"/>
  <c r="L1139" i="20"/>
  <c r="K1139" i="20"/>
  <c r="C1139" i="20"/>
  <c r="M1138" i="20"/>
  <c r="L1138" i="20"/>
  <c r="K1138" i="20"/>
  <c r="C1138" i="20"/>
  <c r="M1137" i="20"/>
  <c r="L1137" i="20"/>
  <c r="K1137" i="20"/>
  <c r="C1137" i="20"/>
  <c r="M1136" i="20"/>
  <c r="L1136" i="20"/>
  <c r="K1136" i="20"/>
  <c r="C1136" i="20"/>
  <c r="M1135" i="20"/>
  <c r="L1135" i="20"/>
  <c r="K1135" i="20"/>
  <c r="C1135" i="20"/>
  <c r="M1134" i="20"/>
  <c r="L1134" i="20"/>
  <c r="K1134" i="20"/>
  <c r="C1134" i="20"/>
  <c r="L1133" i="20"/>
  <c r="C1133" i="20"/>
  <c r="M1132" i="20"/>
  <c r="L1132" i="20"/>
  <c r="K1132" i="20"/>
  <c r="C1132" i="20"/>
  <c r="M1131" i="20"/>
  <c r="L1131" i="20"/>
  <c r="K1131" i="20"/>
  <c r="C1131" i="20"/>
  <c r="M1130" i="20"/>
  <c r="L1130" i="20"/>
  <c r="K1130" i="20"/>
  <c r="C1130" i="20"/>
  <c r="M1129" i="20"/>
  <c r="L1129" i="20"/>
  <c r="K1129" i="20"/>
  <c r="C1129" i="20"/>
  <c r="M1128" i="20"/>
  <c r="L1128" i="20"/>
  <c r="K1128" i="20"/>
  <c r="C1128" i="20"/>
  <c r="M1127" i="20"/>
  <c r="L1127" i="20"/>
  <c r="K1127" i="20"/>
  <c r="C1127" i="20"/>
  <c r="M1126" i="20"/>
  <c r="L1126" i="20"/>
  <c r="K1126" i="20"/>
  <c r="C1126" i="20"/>
  <c r="L1125" i="20"/>
  <c r="C1125" i="20"/>
  <c r="M1124" i="20"/>
  <c r="L1124" i="20"/>
  <c r="K1124" i="20"/>
  <c r="C1124" i="20"/>
  <c r="M1123" i="20"/>
  <c r="L1123" i="20"/>
  <c r="K1123" i="20"/>
  <c r="C1123" i="20"/>
  <c r="M1122" i="20"/>
  <c r="L1122" i="20"/>
  <c r="K1122" i="20"/>
  <c r="C1122" i="20"/>
  <c r="M1121" i="20"/>
  <c r="L1121" i="20"/>
  <c r="K1121" i="20"/>
  <c r="C1121" i="20"/>
  <c r="M1120" i="20"/>
  <c r="L1120" i="20"/>
  <c r="K1120" i="20"/>
  <c r="C1120" i="20"/>
  <c r="M1119" i="20"/>
  <c r="L1119" i="20"/>
  <c r="K1119" i="20"/>
  <c r="C1119" i="20"/>
  <c r="M1118" i="20"/>
  <c r="L1118" i="20"/>
  <c r="K1118" i="20"/>
  <c r="C1118" i="20"/>
  <c r="L1117" i="20"/>
  <c r="C1117" i="20"/>
  <c r="M1116" i="20"/>
  <c r="L1116" i="20"/>
  <c r="K1116" i="20"/>
  <c r="C1116" i="20"/>
  <c r="M1115" i="20"/>
  <c r="L1115" i="20"/>
  <c r="K1115" i="20"/>
  <c r="C1115" i="20"/>
  <c r="M1114" i="20"/>
  <c r="L1114" i="20"/>
  <c r="K1114" i="20"/>
  <c r="C1114" i="20"/>
  <c r="M1113" i="20"/>
  <c r="L1113" i="20"/>
  <c r="K1113" i="20"/>
  <c r="C1113" i="20"/>
  <c r="M1112" i="20"/>
  <c r="L1112" i="20"/>
  <c r="K1112" i="20"/>
  <c r="C1112" i="20"/>
  <c r="M1111" i="20"/>
  <c r="L1111" i="20"/>
  <c r="K1111" i="20"/>
  <c r="C1111" i="20"/>
  <c r="M1110" i="20"/>
  <c r="L1110" i="20"/>
  <c r="K1110" i="20"/>
  <c r="C1110" i="20"/>
  <c r="L1109" i="20"/>
  <c r="C1109" i="20"/>
  <c r="M1108" i="20"/>
  <c r="L1108" i="20"/>
  <c r="K1108" i="20"/>
  <c r="C1108" i="20"/>
  <c r="M1107" i="20"/>
  <c r="L1107" i="20"/>
  <c r="K1107" i="20"/>
  <c r="C1107" i="20"/>
  <c r="M1106" i="20"/>
  <c r="L1106" i="20"/>
  <c r="K1106" i="20"/>
  <c r="C1106" i="20"/>
  <c r="M1105" i="20"/>
  <c r="L1105" i="20"/>
  <c r="K1105" i="20"/>
  <c r="C1105" i="20"/>
  <c r="M1104" i="20"/>
  <c r="L1104" i="20"/>
  <c r="K1104" i="20"/>
  <c r="C1104" i="20"/>
  <c r="M1103" i="20"/>
  <c r="L1103" i="20"/>
  <c r="K1103" i="20"/>
  <c r="C1103" i="20"/>
  <c r="M1102" i="20"/>
  <c r="L1102" i="20"/>
  <c r="K1102" i="20"/>
  <c r="C1102" i="20"/>
  <c r="L1101" i="20"/>
  <c r="C1101" i="20"/>
  <c r="M1100" i="20"/>
  <c r="L1100" i="20"/>
  <c r="K1100" i="20"/>
  <c r="C1100" i="20"/>
  <c r="M1099" i="20"/>
  <c r="L1099" i="20"/>
  <c r="K1099" i="20"/>
  <c r="C1099" i="20"/>
  <c r="M1098" i="20"/>
  <c r="L1098" i="20"/>
  <c r="K1098" i="20"/>
  <c r="C1098" i="20"/>
  <c r="M1097" i="20"/>
  <c r="L1097" i="20"/>
  <c r="K1097" i="20"/>
  <c r="C1097" i="20"/>
  <c r="M1096" i="20"/>
  <c r="L1096" i="20"/>
  <c r="K1096" i="20"/>
  <c r="C1096" i="20"/>
  <c r="M1095" i="20"/>
  <c r="L1095" i="20"/>
  <c r="K1095" i="20"/>
  <c r="C1095" i="20"/>
  <c r="M1094" i="20"/>
  <c r="L1094" i="20"/>
  <c r="K1094" i="20"/>
  <c r="C1094" i="20"/>
  <c r="L1093" i="20"/>
  <c r="C1093" i="20"/>
  <c r="M1092" i="20"/>
  <c r="L1092" i="20"/>
  <c r="K1092" i="20"/>
  <c r="C1092" i="20"/>
  <c r="M1091" i="20"/>
  <c r="L1091" i="20"/>
  <c r="K1091" i="20"/>
  <c r="C1091" i="20"/>
  <c r="M1090" i="20"/>
  <c r="L1090" i="20"/>
  <c r="K1090" i="20"/>
  <c r="C1090" i="20"/>
  <c r="M1089" i="20"/>
  <c r="L1089" i="20"/>
  <c r="K1089" i="20"/>
  <c r="C1089" i="20"/>
  <c r="M1088" i="20"/>
  <c r="L1088" i="20"/>
  <c r="K1088" i="20"/>
  <c r="C1088" i="20"/>
  <c r="M1087" i="20"/>
  <c r="L1087" i="20"/>
  <c r="K1087" i="20"/>
  <c r="C1087" i="20"/>
  <c r="M1086" i="20"/>
  <c r="L1086" i="20"/>
  <c r="K1086" i="20"/>
  <c r="C1086" i="20"/>
  <c r="L1085" i="20"/>
  <c r="C1085" i="20"/>
  <c r="M1084" i="20"/>
  <c r="L1084" i="20"/>
  <c r="K1084" i="20"/>
  <c r="C1084" i="20"/>
  <c r="M1083" i="20"/>
  <c r="L1083" i="20"/>
  <c r="K1083" i="20"/>
  <c r="C1083" i="20"/>
  <c r="M1082" i="20"/>
  <c r="L1082" i="20"/>
  <c r="K1082" i="20"/>
  <c r="C1082" i="20"/>
  <c r="M1081" i="20"/>
  <c r="L1081" i="20"/>
  <c r="K1081" i="20"/>
  <c r="C1081" i="20"/>
  <c r="M1080" i="20"/>
  <c r="L1080" i="20"/>
  <c r="K1080" i="20"/>
  <c r="C1080" i="20"/>
  <c r="M1079" i="20"/>
  <c r="L1079" i="20"/>
  <c r="K1079" i="20"/>
  <c r="C1079" i="20"/>
  <c r="M1078" i="20"/>
  <c r="L1078" i="20"/>
  <c r="K1078" i="20"/>
  <c r="C1078" i="20"/>
  <c r="L1077" i="20"/>
  <c r="C1077" i="20"/>
  <c r="M1076" i="20"/>
  <c r="L1076" i="20"/>
  <c r="K1076" i="20"/>
  <c r="C1076" i="20"/>
  <c r="M1075" i="20"/>
  <c r="L1075" i="20"/>
  <c r="K1075" i="20"/>
  <c r="C1075" i="20"/>
  <c r="M1074" i="20"/>
  <c r="L1074" i="20"/>
  <c r="K1074" i="20"/>
  <c r="C1074" i="20"/>
  <c r="M1073" i="20"/>
  <c r="L1073" i="20"/>
  <c r="K1073" i="20"/>
  <c r="C1073" i="20"/>
  <c r="M1072" i="20"/>
  <c r="L1072" i="20"/>
  <c r="K1072" i="20"/>
  <c r="C1072" i="20"/>
  <c r="M1071" i="20"/>
  <c r="L1071" i="20"/>
  <c r="K1071" i="20"/>
  <c r="C1071" i="20"/>
  <c r="M1070" i="20"/>
  <c r="L1070" i="20"/>
  <c r="K1070" i="20"/>
  <c r="C1070" i="20"/>
  <c r="L1069" i="20"/>
  <c r="C1069" i="20"/>
  <c r="M1068" i="20"/>
  <c r="L1068" i="20"/>
  <c r="K1068" i="20"/>
  <c r="C1068" i="20"/>
  <c r="M1067" i="20"/>
  <c r="L1067" i="20"/>
  <c r="K1067" i="20"/>
  <c r="C1067" i="20"/>
  <c r="M1066" i="20"/>
  <c r="L1066" i="20"/>
  <c r="K1066" i="20"/>
  <c r="C1066" i="20"/>
  <c r="M1065" i="20"/>
  <c r="L1065" i="20"/>
  <c r="K1065" i="20"/>
  <c r="C1065" i="20"/>
  <c r="M1064" i="20"/>
  <c r="L1064" i="20"/>
  <c r="K1064" i="20"/>
  <c r="C1064" i="20"/>
  <c r="M1063" i="20"/>
  <c r="L1063" i="20"/>
  <c r="K1063" i="20"/>
  <c r="C1063" i="20"/>
  <c r="M1062" i="20"/>
  <c r="L1062" i="20"/>
  <c r="K1062" i="20"/>
  <c r="C1062" i="20"/>
  <c r="L1061" i="20"/>
  <c r="C1061" i="20"/>
  <c r="M1060" i="20"/>
  <c r="L1060" i="20"/>
  <c r="K1060" i="20"/>
  <c r="C1060" i="20"/>
  <c r="M1059" i="20"/>
  <c r="L1059" i="20"/>
  <c r="K1059" i="20"/>
  <c r="C1059" i="20"/>
  <c r="M1058" i="20"/>
  <c r="L1058" i="20"/>
  <c r="K1058" i="20"/>
  <c r="C1058" i="20"/>
  <c r="M1057" i="20"/>
  <c r="L1057" i="20"/>
  <c r="K1057" i="20"/>
  <c r="C1057" i="20"/>
  <c r="M1056" i="20"/>
  <c r="L1056" i="20"/>
  <c r="K1056" i="20"/>
  <c r="C1056" i="20"/>
  <c r="M1055" i="20"/>
  <c r="L1055" i="20"/>
  <c r="K1055" i="20"/>
  <c r="C1055" i="20"/>
  <c r="M1054" i="20"/>
  <c r="L1054" i="20"/>
  <c r="K1054" i="20"/>
  <c r="C1054" i="20"/>
  <c r="L1053" i="20"/>
  <c r="C1053" i="20"/>
  <c r="M1052" i="20"/>
  <c r="L1052" i="20"/>
  <c r="K1052" i="20"/>
  <c r="C1052" i="20"/>
  <c r="M1051" i="20"/>
  <c r="L1051" i="20"/>
  <c r="K1051" i="20"/>
  <c r="C1051" i="20"/>
  <c r="M1050" i="20"/>
  <c r="L1050" i="20"/>
  <c r="K1050" i="20"/>
  <c r="C1050" i="20"/>
  <c r="M1049" i="20"/>
  <c r="L1049" i="20"/>
  <c r="K1049" i="20"/>
  <c r="C1049" i="20"/>
  <c r="M1048" i="20"/>
  <c r="L1048" i="20"/>
  <c r="K1048" i="20"/>
  <c r="C1048" i="20"/>
  <c r="M1047" i="20"/>
  <c r="L1047" i="20"/>
  <c r="K1047" i="20"/>
  <c r="C1047" i="20"/>
  <c r="M1046" i="20"/>
  <c r="L1046" i="20"/>
  <c r="K1046" i="20"/>
  <c r="C1046" i="20"/>
  <c r="L1045" i="20"/>
  <c r="C1045" i="20"/>
  <c r="M1044" i="20"/>
  <c r="L1044" i="20"/>
  <c r="K1044" i="20"/>
  <c r="C1044" i="20"/>
  <c r="M1043" i="20"/>
  <c r="L1043" i="20"/>
  <c r="K1043" i="20"/>
  <c r="C1043" i="20"/>
  <c r="M1042" i="20"/>
  <c r="L1042" i="20"/>
  <c r="K1042" i="20"/>
  <c r="C1042" i="20"/>
  <c r="M1041" i="20"/>
  <c r="L1041" i="20"/>
  <c r="K1041" i="20"/>
  <c r="C1041" i="20"/>
  <c r="M1040" i="20"/>
  <c r="L1040" i="20"/>
  <c r="K1040" i="20"/>
  <c r="C1040" i="20"/>
  <c r="M1039" i="20"/>
  <c r="L1039" i="20"/>
  <c r="K1039" i="20"/>
  <c r="C1039" i="20"/>
  <c r="M1038" i="20"/>
  <c r="L1038" i="20"/>
  <c r="K1038" i="20"/>
  <c r="C1038" i="20"/>
  <c r="L1037" i="20"/>
  <c r="C1037" i="20"/>
  <c r="M1036" i="20"/>
  <c r="L1036" i="20"/>
  <c r="K1036" i="20"/>
  <c r="C1036" i="20"/>
  <c r="M1035" i="20"/>
  <c r="L1035" i="20"/>
  <c r="K1035" i="20"/>
  <c r="C1035" i="20"/>
  <c r="M1034" i="20"/>
  <c r="L1034" i="20"/>
  <c r="K1034" i="20"/>
  <c r="C1034" i="20"/>
  <c r="M1033" i="20"/>
  <c r="L1033" i="20"/>
  <c r="K1033" i="20"/>
  <c r="C1033" i="20"/>
  <c r="M1032" i="20"/>
  <c r="L1032" i="20"/>
  <c r="K1032" i="20"/>
  <c r="C1032" i="20"/>
  <c r="M1031" i="20"/>
  <c r="L1031" i="20"/>
  <c r="K1031" i="20"/>
  <c r="C1031" i="20"/>
  <c r="M1030" i="20"/>
  <c r="L1030" i="20"/>
  <c r="K1030" i="20"/>
  <c r="C1030" i="20"/>
  <c r="L1029" i="20"/>
  <c r="C1029" i="20"/>
  <c r="M1028" i="20"/>
  <c r="L1028" i="20"/>
  <c r="K1028" i="20"/>
  <c r="C1028" i="20"/>
  <c r="M1027" i="20"/>
  <c r="L1027" i="20"/>
  <c r="K1027" i="20"/>
  <c r="C1027" i="20"/>
  <c r="M1026" i="20"/>
  <c r="L1026" i="20"/>
  <c r="K1026" i="20"/>
  <c r="C1026" i="20"/>
  <c r="M1025" i="20"/>
  <c r="L1025" i="20"/>
  <c r="K1025" i="20"/>
  <c r="C1025" i="20"/>
  <c r="M1024" i="20"/>
  <c r="L1024" i="20"/>
  <c r="K1024" i="20"/>
  <c r="C1024" i="20"/>
  <c r="M1023" i="20"/>
  <c r="L1023" i="20"/>
  <c r="K1023" i="20"/>
  <c r="C1023" i="20"/>
  <c r="M1022" i="20"/>
  <c r="L1022" i="20"/>
  <c r="K1022" i="20"/>
  <c r="C1022" i="20"/>
  <c r="L1021" i="20"/>
  <c r="C1021" i="20"/>
  <c r="M1020" i="20"/>
  <c r="L1020" i="20"/>
  <c r="K1020" i="20"/>
  <c r="C1020" i="20"/>
  <c r="M1019" i="20"/>
  <c r="L1019" i="20"/>
  <c r="K1019" i="20"/>
  <c r="C1019" i="20"/>
  <c r="M1018" i="20"/>
  <c r="L1018" i="20"/>
  <c r="K1018" i="20"/>
  <c r="C1018" i="20"/>
  <c r="M1017" i="20"/>
  <c r="L1017" i="20"/>
  <c r="K1017" i="20"/>
  <c r="C1017" i="20"/>
  <c r="M1016" i="20"/>
  <c r="L1016" i="20"/>
  <c r="K1016" i="20"/>
  <c r="C1016" i="20"/>
  <c r="M1015" i="20"/>
  <c r="L1015" i="20"/>
  <c r="K1015" i="20"/>
  <c r="C1015" i="20"/>
  <c r="M1014" i="20"/>
  <c r="L1014" i="20"/>
  <c r="K1014" i="20"/>
  <c r="C1014" i="20"/>
  <c r="L1013" i="20"/>
  <c r="C1013" i="20"/>
  <c r="M1012" i="20"/>
  <c r="L1012" i="20"/>
  <c r="K1012" i="20"/>
  <c r="C1012" i="20"/>
  <c r="M1011" i="20"/>
  <c r="L1011" i="20"/>
  <c r="K1011" i="20"/>
  <c r="C1011" i="20"/>
  <c r="M1010" i="20"/>
  <c r="L1010" i="20"/>
  <c r="K1010" i="20"/>
  <c r="C1010" i="20"/>
  <c r="M1009" i="20"/>
  <c r="L1009" i="20"/>
  <c r="K1009" i="20"/>
  <c r="C1009" i="20"/>
  <c r="M1008" i="20"/>
  <c r="L1008" i="20"/>
  <c r="K1008" i="20"/>
  <c r="C1008" i="20"/>
  <c r="M1007" i="20"/>
  <c r="L1007" i="20"/>
  <c r="K1007" i="20"/>
  <c r="C1007" i="20"/>
  <c r="M1006" i="20"/>
  <c r="L1006" i="20"/>
  <c r="K1006" i="20"/>
  <c r="C1006" i="20"/>
  <c r="L1005" i="20"/>
  <c r="C1005" i="20"/>
  <c r="M1004" i="20"/>
  <c r="L1004" i="20"/>
  <c r="K1004" i="20"/>
  <c r="C1004" i="20"/>
  <c r="M1003" i="20"/>
  <c r="L1003" i="20"/>
  <c r="K1003" i="20"/>
  <c r="C1003" i="20"/>
  <c r="M1002" i="20"/>
  <c r="L1002" i="20"/>
  <c r="K1002" i="20"/>
  <c r="C1002" i="20"/>
  <c r="M1001" i="20"/>
  <c r="L1001" i="20"/>
  <c r="K1001" i="20"/>
  <c r="C1001" i="20"/>
  <c r="M1000" i="20"/>
  <c r="L1000" i="20"/>
  <c r="K1000" i="20"/>
  <c r="C1000" i="20"/>
  <c r="M999" i="20"/>
  <c r="L999" i="20"/>
  <c r="K999" i="20"/>
  <c r="C999" i="20"/>
  <c r="M998" i="20"/>
  <c r="L998" i="20"/>
  <c r="K998" i="20"/>
  <c r="C998" i="20"/>
  <c r="L997" i="20"/>
  <c r="C997" i="20"/>
  <c r="M996" i="20"/>
  <c r="L996" i="20"/>
  <c r="K996" i="20"/>
  <c r="C996" i="20"/>
  <c r="M995" i="20"/>
  <c r="L995" i="20"/>
  <c r="K995" i="20"/>
  <c r="C995" i="20"/>
  <c r="M994" i="20"/>
  <c r="L994" i="20"/>
  <c r="K994" i="20"/>
  <c r="C994" i="20"/>
  <c r="M993" i="20"/>
  <c r="L993" i="20"/>
  <c r="K993" i="20"/>
  <c r="C993" i="20"/>
  <c r="M992" i="20"/>
  <c r="L992" i="20"/>
  <c r="K992" i="20"/>
  <c r="C992" i="20"/>
  <c r="M991" i="20"/>
  <c r="L991" i="20"/>
  <c r="K991" i="20"/>
  <c r="C991" i="20"/>
  <c r="M990" i="20"/>
  <c r="L990" i="20"/>
  <c r="K990" i="20"/>
  <c r="C990" i="20"/>
  <c r="L989" i="20"/>
  <c r="C989" i="20"/>
  <c r="M988" i="20"/>
  <c r="L988" i="20"/>
  <c r="K988" i="20"/>
  <c r="C988" i="20"/>
  <c r="M987" i="20"/>
  <c r="L987" i="20"/>
  <c r="K987" i="20"/>
  <c r="C987" i="20"/>
  <c r="M986" i="20"/>
  <c r="L986" i="20"/>
  <c r="K986" i="20"/>
  <c r="C986" i="20"/>
  <c r="M985" i="20"/>
  <c r="L985" i="20"/>
  <c r="K985" i="20"/>
  <c r="C985" i="20"/>
  <c r="M984" i="20"/>
  <c r="L984" i="20"/>
  <c r="K984" i="20"/>
  <c r="C984" i="20"/>
  <c r="M983" i="20"/>
  <c r="L983" i="20"/>
  <c r="K983" i="20"/>
  <c r="C983" i="20"/>
  <c r="M982" i="20"/>
  <c r="L982" i="20"/>
  <c r="K982" i="20"/>
  <c r="C982" i="20"/>
  <c r="L981" i="20"/>
  <c r="C981" i="20"/>
  <c r="M980" i="20"/>
  <c r="L980" i="20"/>
  <c r="K980" i="20"/>
  <c r="C980" i="20"/>
  <c r="M979" i="20"/>
  <c r="L979" i="20"/>
  <c r="K979" i="20"/>
  <c r="C979" i="20"/>
  <c r="M978" i="20"/>
  <c r="L978" i="20"/>
  <c r="K978" i="20"/>
  <c r="C978" i="20"/>
  <c r="M977" i="20"/>
  <c r="L977" i="20"/>
  <c r="K977" i="20"/>
  <c r="C977" i="20"/>
  <c r="M976" i="20"/>
  <c r="L976" i="20"/>
  <c r="K976" i="20"/>
  <c r="C976" i="20"/>
  <c r="M975" i="20"/>
  <c r="L975" i="20"/>
  <c r="K975" i="20"/>
  <c r="C975" i="20"/>
  <c r="M974" i="20"/>
  <c r="L974" i="20"/>
  <c r="K974" i="20"/>
  <c r="C974" i="20"/>
  <c r="L973" i="20"/>
  <c r="C973" i="20"/>
  <c r="M972" i="20"/>
  <c r="L972" i="20"/>
  <c r="K972" i="20"/>
  <c r="C972" i="20"/>
  <c r="M971" i="20"/>
  <c r="L971" i="20"/>
  <c r="K971" i="20"/>
  <c r="C971" i="20"/>
  <c r="M970" i="20"/>
  <c r="L970" i="20"/>
  <c r="K970" i="20"/>
  <c r="C970" i="20"/>
  <c r="M969" i="20"/>
  <c r="L969" i="20"/>
  <c r="K969" i="20"/>
  <c r="C969" i="20"/>
  <c r="M968" i="20"/>
  <c r="L968" i="20"/>
  <c r="K968" i="20"/>
  <c r="C968" i="20"/>
  <c r="M967" i="20"/>
  <c r="L967" i="20"/>
  <c r="K967" i="20"/>
  <c r="C967" i="20"/>
  <c r="M966" i="20"/>
  <c r="L966" i="20"/>
  <c r="K966" i="20"/>
  <c r="C966" i="20"/>
  <c r="L965" i="20"/>
  <c r="C965" i="20"/>
  <c r="M964" i="20"/>
  <c r="L964" i="20"/>
  <c r="K964" i="20"/>
  <c r="C964" i="20"/>
  <c r="M963" i="20"/>
  <c r="L963" i="20"/>
  <c r="K963" i="20"/>
  <c r="C963" i="20"/>
  <c r="M962" i="20"/>
  <c r="L962" i="20"/>
  <c r="K962" i="20"/>
  <c r="C962" i="20"/>
  <c r="M961" i="20"/>
  <c r="L961" i="20"/>
  <c r="K961" i="20"/>
  <c r="C961" i="20"/>
  <c r="M960" i="20"/>
  <c r="L960" i="20"/>
  <c r="K960" i="20"/>
  <c r="C960" i="20"/>
  <c r="M959" i="20"/>
  <c r="L959" i="20"/>
  <c r="K959" i="20"/>
  <c r="C959" i="20"/>
  <c r="M958" i="20"/>
  <c r="L958" i="20"/>
  <c r="K958" i="20"/>
  <c r="C958" i="20"/>
  <c r="L957" i="20"/>
  <c r="C957" i="20"/>
  <c r="M956" i="20"/>
  <c r="L956" i="20"/>
  <c r="K956" i="20"/>
  <c r="C956" i="20"/>
  <c r="M955" i="20"/>
  <c r="L955" i="20"/>
  <c r="K955" i="20"/>
  <c r="C955" i="20"/>
  <c r="M954" i="20"/>
  <c r="L954" i="20"/>
  <c r="K954" i="20"/>
  <c r="C954" i="20"/>
  <c r="M953" i="20"/>
  <c r="L953" i="20"/>
  <c r="K953" i="20"/>
  <c r="C953" i="20"/>
  <c r="M952" i="20"/>
  <c r="L952" i="20"/>
  <c r="K952" i="20"/>
  <c r="C952" i="20"/>
  <c r="M951" i="20"/>
  <c r="L951" i="20"/>
  <c r="K951" i="20"/>
  <c r="C951" i="20"/>
  <c r="M950" i="20"/>
  <c r="L950" i="20"/>
  <c r="K950" i="20"/>
  <c r="C950" i="20"/>
  <c r="L949" i="20"/>
  <c r="C949" i="20"/>
  <c r="M948" i="20"/>
  <c r="L948" i="20"/>
  <c r="K948" i="20"/>
  <c r="C948" i="20"/>
  <c r="M947" i="20"/>
  <c r="L947" i="20"/>
  <c r="K947" i="20"/>
  <c r="C947" i="20"/>
  <c r="M946" i="20"/>
  <c r="L946" i="20"/>
  <c r="K946" i="20"/>
  <c r="C946" i="20"/>
  <c r="M945" i="20"/>
  <c r="L945" i="20"/>
  <c r="K945" i="20"/>
  <c r="C945" i="20"/>
  <c r="M944" i="20"/>
  <c r="L944" i="20"/>
  <c r="K944" i="20"/>
  <c r="C944" i="20"/>
  <c r="M943" i="20"/>
  <c r="L943" i="20"/>
  <c r="K943" i="20"/>
  <c r="C943" i="20"/>
  <c r="M942" i="20"/>
  <c r="L942" i="20"/>
  <c r="K942" i="20"/>
  <c r="C942" i="20"/>
  <c r="L941" i="20"/>
  <c r="C941" i="20"/>
  <c r="M940" i="20"/>
  <c r="L940" i="20"/>
  <c r="K940" i="20"/>
  <c r="C940" i="20"/>
  <c r="M939" i="20"/>
  <c r="L939" i="20"/>
  <c r="K939" i="20"/>
  <c r="C939" i="20"/>
  <c r="M938" i="20"/>
  <c r="L938" i="20"/>
  <c r="K938" i="20"/>
  <c r="C938" i="20"/>
  <c r="M937" i="20"/>
  <c r="L937" i="20"/>
  <c r="K937" i="20"/>
  <c r="C937" i="20"/>
  <c r="M936" i="20"/>
  <c r="L936" i="20"/>
  <c r="K936" i="20"/>
  <c r="C936" i="20"/>
  <c r="M935" i="20"/>
  <c r="L935" i="20"/>
  <c r="K935" i="20"/>
  <c r="C935" i="20"/>
  <c r="M934" i="20"/>
  <c r="L934" i="20"/>
  <c r="K934" i="20"/>
  <c r="C934" i="20"/>
  <c r="L933" i="20"/>
  <c r="C933" i="20"/>
  <c r="M932" i="20"/>
  <c r="L932" i="20"/>
  <c r="K932" i="20"/>
  <c r="C932" i="20"/>
  <c r="M931" i="20"/>
  <c r="L931" i="20"/>
  <c r="K931" i="20"/>
  <c r="C931" i="20"/>
  <c r="M930" i="20"/>
  <c r="L930" i="20"/>
  <c r="K930" i="20"/>
  <c r="C930" i="20"/>
  <c r="M929" i="20"/>
  <c r="L929" i="20"/>
  <c r="K929" i="20"/>
  <c r="C929" i="20"/>
  <c r="M928" i="20"/>
  <c r="L928" i="20"/>
  <c r="K928" i="20"/>
  <c r="C928" i="20"/>
  <c r="M927" i="20"/>
  <c r="L927" i="20"/>
  <c r="K927" i="20"/>
  <c r="C927" i="20"/>
  <c r="M926" i="20"/>
  <c r="L926" i="20"/>
  <c r="K926" i="20"/>
  <c r="C926" i="20"/>
  <c r="L925" i="20"/>
  <c r="C925" i="20"/>
  <c r="M924" i="20"/>
  <c r="L924" i="20"/>
  <c r="K924" i="20"/>
  <c r="C924" i="20"/>
  <c r="M923" i="20"/>
  <c r="L923" i="20"/>
  <c r="K923" i="20"/>
  <c r="C923" i="20"/>
  <c r="M922" i="20"/>
  <c r="L922" i="20"/>
  <c r="K922" i="20"/>
  <c r="C922" i="20"/>
  <c r="M921" i="20"/>
  <c r="L921" i="20"/>
  <c r="K921" i="20"/>
  <c r="C921" i="20"/>
  <c r="M920" i="20"/>
  <c r="L920" i="20"/>
  <c r="K920" i="20"/>
  <c r="C920" i="20"/>
  <c r="M919" i="20"/>
  <c r="L919" i="20"/>
  <c r="K919" i="20"/>
  <c r="C919" i="20"/>
  <c r="M918" i="20"/>
  <c r="L918" i="20"/>
  <c r="K918" i="20"/>
  <c r="C918" i="20"/>
  <c r="L917" i="20"/>
  <c r="C917" i="20"/>
  <c r="M916" i="20"/>
  <c r="L916" i="20"/>
  <c r="K916" i="20"/>
  <c r="C916" i="20"/>
  <c r="M915" i="20"/>
  <c r="L915" i="20"/>
  <c r="K915" i="20"/>
  <c r="C915" i="20"/>
  <c r="M914" i="20"/>
  <c r="L914" i="20"/>
  <c r="K914" i="20"/>
  <c r="C914" i="20"/>
  <c r="M913" i="20"/>
  <c r="L913" i="20"/>
  <c r="K913" i="20"/>
  <c r="C913" i="20"/>
  <c r="M912" i="20"/>
  <c r="L912" i="20"/>
  <c r="K912" i="20"/>
  <c r="C912" i="20"/>
  <c r="M911" i="20"/>
  <c r="L911" i="20"/>
  <c r="K911" i="20"/>
  <c r="C911" i="20"/>
  <c r="M910" i="20"/>
  <c r="L910" i="20"/>
  <c r="K910" i="20"/>
  <c r="C910" i="20"/>
  <c r="L909" i="20"/>
  <c r="C909" i="20"/>
  <c r="M908" i="20"/>
  <c r="L908" i="20"/>
  <c r="K908" i="20"/>
  <c r="C908" i="20"/>
  <c r="M907" i="20"/>
  <c r="L907" i="20"/>
  <c r="K907" i="20"/>
  <c r="C907" i="20"/>
  <c r="M906" i="20"/>
  <c r="L906" i="20"/>
  <c r="K906" i="20"/>
  <c r="C906" i="20"/>
  <c r="M905" i="20"/>
  <c r="L905" i="20"/>
  <c r="K905" i="20"/>
  <c r="C905" i="20"/>
  <c r="M904" i="20"/>
  <c r="L904" i="20"/>
  <c r="K904" i="20"/>
  <c r="C904" i="20"/>
  <c r="M903" i="20"/>
  <c r="L903" i="20"/>
  <c r="K903" i="20"/>
  <c r="C903" i="20"/>
  <c r="M902" i="20"/>
  <c r="L902" i="20"/>
  <c r="K902" i="20"/>
  <c r="C902" i="20"/>
  <c r="L901" i="20"/>
  <c r="C901" i="20"/>
  <c r="M900" i="20"/>
  <c r="L900" i="20"/>
  <c r="K900" i="20"/>
  <c r="C900" i="20"/>
  <c r="M899" i="20"/>
  <c r="L899" i="20"/>
  <c r="K899" i="20"/>
  <c r="C899" i="20"/>
  <c r="M898" i="20"/>
  <c r="L898" i="20"/>
  <c r="K898" i="20"/>
  <c r="C898" i="20"/>
  <c r="M897" i="20"/>
  <c r="L897" i="20"/>
  <c r="K897" i="20"/>
  <c r="C897" i="20"/>
  <c r="M896" i="20"/>
  <c r="L896" i="20"/>
  <c r="K896" i="20"/>
  <c r="C896" i="20"/>
  <c r="M895" i="20"/>
  <c r="L895" i="20"/>
  <c r="K895" i="20"/>
  <c r="C895" i="20"/>
  <c r="M894" i="20"/>
  <c r="L894" i="20"/>
  <c r="K894" i="20"/>
  <c r="C894" i="20"/>
  <c r="L893" i="20"/>
  <c r="C893" i="20"/>
  <c r="M892" i="20"/>
  <c r="L892" i="20"/>
  <c r="K892" i="20"/>
  <c r="C892" i="20"/>
  <c r="M891" i="20"/>
  <c r="L891" i="20"/>
  <c r="K891" i="20"/>
  <c r="C891" i="20"/>
  <c r="M890" i="20"/>
  <c r="L890" i="20"/>
  <c r="K890" i="20"/>
  <c r="C890" i="20"/>
  <c r="M889" i="20"/>
  <c r="L889" i="20"/>
  <c r="K889" i="20"/>
  <c r="C889" i="20"/>
  <c r="M888" i="20"/>
  <c r="L888" i="20"/>
  <c r="K888" i="20"/>
  <c r="C888" i="20"/>
  <c r="M887" i="20"/>
  <c r="L887" i="20"/>
  <c r="K887" i="20"/>
  <c r="C887" i="20"/>
  <c r="M886" i="20"/>
  <c r="L886" i="20"/>
  <c r="K886" i="20"/>
  <c r="C886" i="20"/>
  <c r="L885" i="20"/>
  <c r="C885" i="20"/>
  <c r="M884" i="20"/>
  <c r="L884" i="20"/>
  <c r="K884" i="20"/>
  <c r="C884" i="20"/>
  <c r="M883" i="20"/>
  <c r="L883" i="20"/>
  <c r="K883" i="20"/>
  <c r="C883" i="20"/>
  <c r="M882" i="20"/>
  <c r="L882" i="20"/>
  <c r="K882" i="20"/>
  <c r="C882" i="20"/>
  <c r="M881" i="20"/>
  <c r="L881" i="20"/>
  <c r="K881" i="20"/>
  <c r="C881" i="20"/>
  <c r="M880" i="20"/>
  <c r="L880" i="20"/>
  <c r="K880" i="20"/>
  <c r="C880" i="20"/>
  <c r="M879" i="20"/>
  <c r="L879" i="20"/>
  <c r="K879" i="20"/>
  <c r="C879" i="20"/>
  <c r="M878" i="20"/>
  <c r="L878" i="20"/>
  <c r="K878" i="20"/>
  <c r="C878" i="20"/>
  <c r="L877" i="20"/>
  <c r="C877" i="20"/>
  <c r="M876" i="20"/>
  <c r="L876" i="20"/>
  <c r="K876" i="20"/>
  <c r="C876" i="20"/>
  <c r="M875" i="20"/>
  <c r="L875" i="20"/>
  <c r="K875" i="20"/>
  <c r="C875" i="20"/>
  <c r="M874" i="20"/>
  <c r="L874" i="20"/>
  <c r="K874" i="20"/>
  <c r="C874" i="20"/>
  <c r="M873" i="20"/>
  <c r="L873" i="20"/>
  <c r="K873" i="20"/>
  <c r="C873" i="20"/>
  <c r="M872" i="20"/>
  <c r="L872" i="20"/>
  <c r="K872" i="20"/>
  <c r="C872" i="20"/>
  <c r="M871" i="20"/>
  <c r="L871" i="20"/>
  <c r="K871" i="20"/>
  <c r="C871" i="20"/>
  <c r="M870" i="20"/>
  <c r="L870" i="20"/>
  <c r="K870" i="20"/>
  <c r="C870" i="20"/>
  <c r="L869" i="20"/>
  <c r="C869" i="20"/>
  <c r="M868" i="20"/>
  <c r="L868" i="20"/>
  <c r="K868" i="20"/>
  <c r="C868" i="20"/>
  <c r="M867" i="20"/>
  <c r="L867" i="20"/>
  <c r="K867" i="20"/>
  <c r="C867" i="20"/>
  <c r="M866" i="20"/>
  <c r="L866" i="20"/>
  <c r="K866" i="20"/>
  <c r="C866" i="20"/>
  <c r="M865" i="20"/>
  <c r="L865" i="20"/>
  <c r="K865" i="20"/>
  <c r="C865" i="20"/>
  <c r="M864" i="20"/>
  <c r="L864" i="20"/>
  <c r="K864" i="20"/>
  <c r="C864" i="20"/>
  <c r="M863" i="20"/>
  <c r="L863" i="20"/>
  <c r="K863" i="20"/>
  <c r="C863" i="20"/>
  <c r="M862" i="20"/>
  <c r="L862" i="20"/>
  <c r="K862" i="20"/>
  <c r="C862" i="20"/>
  <c r="L861" i="20"/>
  <c r="C861" i="20"/>
  <c r="M860" i="20"/>
  <c r="L860" i="20"/>
  <c r="K860" i="20"/>
  <c r="C860" i="20"/>
  <c r="M859" i="20"/>
  <c r="L859" i="20"/>
  <c r="K859" i="20"/>
  <c r="C859" i="20"/>
  <c r="M858" i="20"/>
  <c r="L858" i="20"/>
  <c r="K858" i="20"/>
  <c r="C858" i="20"/>
  <c r="M857" i="20"/>
  <c r="L857" i="20"/>
  <c r="K857" i="20"/>
  <c r="C857" i="20"/>
  <c r="M856" i="20"/>
  <c r="L856" i="20"/>
  <c r="K856" i="20"/>
  <c r="C856" i="20"/>
  <c r="M855" i="20"/>
  <c r="L855" i="20"/>
  <c r="K855" i="20"/>
  <c r="C855" i="20"/>
  <c r="M854" i="20"/>
  <c r="L854" i="20"/>
  <c r="K854" i="20"/>
  <c r="C854" i="20"/>
  <c r="L853" i="20"/>
  <c r="C853" i="20"/>
  <c r="M852" i="20"/>
  <c r="L852" i="20"/>
  <c r="K852" i="20"/>
  <c r="C852" i="20"/>
  <c r="M851" i="20"/>
  <c r="L851" i="20"/>
  <c r="K851" i="20"/>
  <c r="C851" i="20"/>
  <c r="M850" i="20"/>
  <c r="L850" i="20"/>
  <c r="K850" i="20"/>
  <c r="C850" i="20"/>
  <c r="M849" i="20"/>
  <c r="L849" i="20"/>
  <c r="K849" i="20"/>
  <c r="C849" i="20"/>
  <c r="M848" i="20"/>
  <c r="L848" i="20"/>
  <c r="K848" i="20"/>
  <c r="C848" i="20"/>
  <c r="M847" i="20"/>
  <c r="L847" i="20"/>
  <c r="K847" i="20"/>
  <c r="C847" i="20"/>
  <c r="M846" i="20"/>
  <c r="L846" i="20"/>
  <c r="K846" i="20"/>
  <c r="C846" i="20"/>
  <c r="L845" i="20"/>
  <c r="C845" i="20"/>
  <c r="M844" i="20"/>
  <c r="L844" i="20"/>
  <c r="K844" i="20"/>
  <c r="C844" i="20"/>
  <c r="M843" i="20"/>
  <c r="L843" i="20"/>
  <c r="K843" i="20"/>
  <c r="C843" i="20"/>
  <c r="M842" i="20"/>
  <c r="L842" i="20"/>
  <c r="K842" i="20"/>
  <c r="C842" i="20"/>
  <c r="M841" i="20"/>
  <c r="L841" i="20"/>
  <c r="K841" i="20"/>
  <c r="C841" i="20"/>
  <c r="M840" i="20"/>
  <c r="L840" i="20"/>
  <c r="K840" i="20"/>
  <c r="C840" i="20"/>
  <c r="M839" i="20"/>
  <c r="L839" i="20"/>
  <c r="K839" i="20"/>
  <c r="C839" i="20"/>
  <c r="M838" i="20"/>
  <c r="L838" i="20"/>
  <c r="K838" i="20"/>
  <c r="C838" i="20"/>
  <c r="L837" i="20"/>
  <c r="C837" i="20"/>
  <c r="M836" i="20"/>
  <c r="L836" i="20"/>
  <c r="K836" i="20"/>
  <c r="C836" i="20"/>
  <c r="M835" i="20"/>
  <c r="L835" i="20"/>
  <c r="K835" i="20"/>
  <c r="C835" i="20"/>
  <c r="M834" i="20"/>
  <c r="L834" i="20"/>
  <c r="K834" i="20"/>
  <c r="C834" i="20"/>
  <c r="M833" i="20"/>
  <c r="L833" i="20"/>
  <c r="K833" i="20"/>
  <c r="C833" i="20"/>
  <c r="M832" i="20"/>
  <c r="L832" i="20"/>
  <c r="K832" i="20"/>
  <c r="C832" i="20"/>
  <c r="M831" i="20"/>
  <c r="L831" i="20"/>
  <c r="K831" i="20"/>
  <c r="C831" i="20"/>
  <c r="M830" i="20"/>
  <c r="L830" i="20"/>
  <c r="K830" i="20"/>
  <c r="C830" i="20"/>
  <c r="L829" i="20"/>
  <c r="C829" i="20"/>
  <c r="M828" i="20"/>
  <c r="L828" i="20"/>
  <c r="K828" i="20"/>
  <c r="C828" i="20"/>
  <c r="M827" i="20"/>
  <c r="L827" i="20"/>
  <c r="K827" i="20"/>
  <c r="C827" i="20"/>
  <c r="M826" i="20"/>
  <c r="L826" i="20"/>
  <c r="K826" i="20"/>
  <c r="C826" i="20"/>
  <c r="M825" i="20"/>
  <c r="L825" i="20"/>
  <c r="K825" i="20"/>
  <c r="C825" i="20"/>
  <c r="M824" i="20"/>
  <c r="L824" i="20"/>
  <c r="K824" i="20"/>
  <c r="C824" i="20"/>
  <c r="M823" i="20"/>
  <c r="L823" i="20"/>
  <c r="K823" i="20"/>
  <c r="C823" i="20"/>
  <c r="M822" i="20"/>
  <c r="L822" i="20"/>
  <c r="K822" i="20"/>
  <c r="C822" i="20"/>
  <c r="L821" i="20"/>
  <c r="C821" i="20"/>
  <c r="M820" i="20"/>
  <c r="L820" i="20"/>
  <c r="K820" i="20"/>
  <c r="C820" i="20"/>
  <c r="M819" i="20"/>
  <c r="L819" i="20"/>
  <c r="K819" i="20"/>
  <c r="C819" i="20"/>
  <c r="M818" i="20"/>
  <c r="L818" i="20"/>
  <c r="K818" i="20"/>
  <c r="C818" i="20"/>
  <c r="M817" i="20"/>
  <c r="L817" i="20"/>
  <c r="K817" i="20"/>
  <c r="C817" i="20"/>
  <c r="M816" i="20"/>
  <c r="L816" i="20"/>
  <c r="K816" i="20"/>
  <c r="C816" i="20"/>
  <c r="M815" i="20"/>
  <c r="L815" i="20"/>
  <c r="K815" i="20"/>
  <c r="C815" i="20"/>
  <c r="M814" i="20"/>
  <c r="L814" i="20"/>
  <c r="K814" i="20"/>
  <c r="C814" i="20"/>
  <c r="L813" i="20"/>
  <c r="C813" i="20"/>
  <c r="M812" i="20"/>
  <c r="L812" i="20"/>
  <c r="K812" i="20"/>
  <c r="C812" i="20"/>
  <c r="M811" i="20"/>
  <c r="L811" i="20"/>
  <c r="K811" i="20"/>
  <c r="C811" i="20"/>
  <c r="M810" i="20"/>
  <c r="L810" i="20"/>
  <c r="K810" i="20"/>
  <c r="C810" i="20"/>
  <c r="M809" i="20"/>
  <c r="L809" i="20"/>
  <c r="K809" i="20"/>
  <c r="C809" i="20"/>
  <c r="M808" i="20"/>
  <c r="L808" i="20"/>
  <c r="K808" i="20"/>
  <c r="C808" i="20"/>
  <c r="M807" i="20"/>
  <c r="L807" i="20"/>
  <c r="K807" i="20"/>
  <c r="C807" i="20"/>
  <c r="M806" i="20"/>
  <c r="L806" i="20"/>
  <c r="K806" i="20"/>
  <c r="C806" i="20"/>
  <c r="L805" i="20"/>
  <c r="C805" i="20"/>
  <c r="M804" i="20"/>
  <c r="L804" i="20"/>
  <c r="K804" i="20"/>
  <c r="C804" i="20"/>
  <c r="M803" i="20"/>
  <c r="L803" i="20"/>
  <c r="K803" i="20"/>
  <c r="C803" i="20"/>
  <c r="M802" i="20"/>
  <c r="L802" i="20"/>
  <c r="K802" i="20"/>
  <c r="C802" i="20"/>
  <c r="M801" i="20"/>
  <c r="L801" i="20"/>
  <c r="K801" i="20"/>
  <c r="C801" i="20"/>
  <c r="M800" i="20"/>
  <c r="L800" i="20"/>
  <c r="K800" i="20"/>
  <c r="C800" i="20"/>
  <c r="M799" i="20"/>
  <c r="L799" i="20"/>
  <c r="K799" i="20"/>
  <c r="C799" i="20"/>
  <c r="M798" i="20"/>
  <c r="L798" i="20"/>
  <c r="K798" i="20"/>
  <c r="C798" i="20"/>
  <c r="L797" i="20"/>
  <c r="C797" i="20"/>
  <c r="M796" i="20"/>
  <c r="L796" i="20"/>
  <c r="K796" i="20"/>
  <c r="C796" i="20"/>
  <c r="M795" i="20"/>
  <c r="L795" i="20"/>
  <c r="K795" i="20"/>
  <c r="C795" i="20"/>
  <c r="M794" i="20"/>
  <c r="L794" i="20"/>
  <c r="K794" i="20"/>
  <c r="C794" i="20"/>
  <c r="M793" i="20"/>
  <c r="L793" i="20"/>
  <c r="K793" i="20"/>
  <c r="C793" i="20"/>
  <c r="M792" i="20"/>
  <c r="L792" i="20"/>
  <c r="K792" i="20"/>
  <c r="C792" i="20"/>
  <c r="M791" i="20"/>
  <c r="L791" i="20"/>
  <c r="K791" i="20"/>
  <c r="C791" i="20"/>
  <c r="M790" i="20"/>
  <c r="L790" i="20"/>
  <c r="K790" i="20"/>
  <c r="C790" i="20"/>
  <c r="L789" i="20"/>
  <c r="C789" i="20"/>
  <c r="M788" i="20"/>
  <c r="L788" i="20"/>
  <c r="K788" i="20"/>
  <c r="C788" i="20"/>
  <c r="M787" i="20"/>
  <c r="L787" i="20"/>
  <c r="K787" i="20"/>
  <c r="C787" i="20"/>
  <c r="M786" i="20"/>
  <c r="L786" i="20"/>
  <c r="K786" i="20"/>
  <c r="C786" i="20"/>
  <c r="M785" i="20"/>
  <c r="L785" i="20"/>
  <c r="K785" i="20"/>
  <c r="C785" i="20"/>
  <c r="M784" i="20"/>
  <c r="L784" i="20"/>
  <c r="K784" i="20"/>
  <c r="C784" i="20"/>
  <c r="M783" i="20"/>
  <c r="L783" i="20"/>
  <c r="K783" i="20"/>
  <c r="C783" i="20"/>
  <c r="M782" i="20"/>
  <c r="L782" i="20"/>
  <c r="K782" i="20"/>
  <c r="C782" i="20"/>
  <c r="L781" i="20"/>
  <c r="C781" i="20"/>
  <c r="M780" i="20"/>
  <c r="L780" i="20"/>
  <c r="K780" i="20"/>
  <c r="C780" i="20"/>
  <c r="M779" i="20"/>
  <c r="L779" i="20"/>
  <c r="K779" i="20"/>
  <c r="C779" i="20"/>
  <c r="M778" i="20"/>
  <c r="L778" i="20"/>
  <c r="K778" i="20"/>
  <c r="C778" i="20"/>
  <c r="M777" i="20"/>
  <c r="L777" i="20"/>
  <c r="K777" i="20"/>
  <c r="C777" i="20"/>
  <c r="M776" i="20"/>
  <c r="L776" i="20"/>
  <c r="K776" i="20"/>
  <c r="C776" i="20"/>
  <c r="M775" i="20"/>
  <c r="L775" i="20"/>
  <c r="K775" i="20"/>
  <c r="C775" i="20"/>
  <c r="M774" i="20"/>
  <c r="L774" i="20"/>
  <c r="K774" i="20"/>
  <c r="C774" i="20"/>
  <c r="L773" i="20"/>
  <c r="C773" i="20"/>
  <c r="M772" i="20"/>
  <c r="L772" i="20"/>
  <c r="K772" i="20"/>
  <c r="C772" i="20"/>
  <c r="M771" i="20"/>
  <c r="L771" i="20"/>
  <c r="K771" i="20"/>
  <c r="C771" i="20"/>
  <c r="M770" i="20"/>
  <c r="L770" i="20"/>
  <c r="K770" i="20"/>
  <c r="C770" i="20"/>
  <c r="M769" i="20"/>
  <c r="L769" i="20"/>
  <c r="K769" i="20"/>
  <c r="C769" i="20"/>
  <c r="M768" i="20"/>
  <c r="L768" i="20"/>
  <c r="K768" i="20"/>
  <c r="C768" i="20"/>
  <c r="M767" i="20"/>
  <c r="L767" i="20"/>
  <c r="K767" i="20"/>
  <c r="C767" i="20"/>
  <c r="M766" i="20"/>
  <c r="L766" i="20"/>
  <c r="K766" i="20"/>
  <c r="C766" i="20"/>
  <c r="L765" i="20"/>
  <c r="C765" i="20"/>
  <c r="M764" i="20"/>
  <c r="L764" i="20"/>
  <c r="K764" i="20"/>
  <c r="C764" i="20"/>
  <c r="M763" i="20"/>
  <c r="L763" i="20"/>
  <c r="K763" i="20"/>
  <c r="C763" i="20"/>
  <c r="M762" i="20"/>
  <c r="L762" i="20"/>
  <c r="K762" i="20"/>
  <c r="C762" i="20"/>
  <c r="M761" i="20"/>
  <c r="L761" i="20"/>
  <c r="K761" i="20"/>
  <c r="C761" i="20"/>
  <c r="M760" i="20"/>
  <c r="L760" i="20"/>
  <c r="K760" i="20"/>
  <c r="C760" i="20"/>
  <c r="M759" i="20"/>
  <c r="L759" i="20"/>
  <c r="K759" i="20"/>
  <c r="C759" i="20"/>
  <c r="M758" i="20"/>
  <c r="L758" i="20"/>
  <c r="K758" i="20"/>
  <c r="C758" i="20"/>
  <c r="L757" i="20"/>
  <c r="C757" i="20"/>
  <c r="M756" i="20"/>
  <c r="L756" i="20"/>
  <c r="K756" i="20"/>
  <c r="C756" i="20"/>
  <c r="M755" i="20"/>
  <c r="L755" i="20"/>
  <c r="K755" i="20"/>
  <c r="C755" i="20"/>
  <c r="M754" i="20"/>
  <c r="L754" i="20"/>
  <c r="K754" i="20"/>
  <c r="C754" i="20"/>
  <c r="M753" i="20"/>
  <c r="L753" i="20"/>
  <c r="K753" i="20"/>
  <c r="C753" i="20"/>
  <c r="M752" i="20"/>
  <c r="L752" i="20"/>
  <c r="K752" i="20"/>
  <c r="C752" i="20"/>
  <c r="M751" i="20"/>
  <c r="L751" i="20"/>
  <c r="K751" i="20"/>
  <c r="C751" i="20"/>
  <c r="M750" i="20"/>
  <c r="L750" i="20"/>
  <c r="K750" i="20"/>
  <c r="C750" i="20"/>
  <c r="L749" i="20"/>
  <c r="C749" i="20"/>
  <c r="M748" i="20"/>
  <c r="L748" i="20"/>
  <c r="K748" i="20"/>
  <c r="C748" i="20"/>
  <c r="M747" i="20"/>
  <c r="L747" i="20"/>
  <c r="K747" i="20"/>
  <c r="C747" i="20"/>
  <c r="M746" i="20"/>
  <c r="L746" i="20"/>
  <c r="K746" i="20"/>
  <c r="C746" i="20"/>
  <c r="M745" i="20"/>
  <c r="L745" i="20"/>
  <c r="K745" i="20"/>
  <c r="C745" i="20"/>
  <c r="M744" i="20"/>
  <c r="L744" i="20"/>
  <c r="K744" i="20"/>
  <c r="C744" i="20"/>
  <c r="M743" i="20"/>
  <c r="L743" i="20"/>
  <c r="K743" i="20"/>
  <c r="C743" i="20"/>
  <c r="M742" i="20"/>
  <c r="L742" i="20"/>
  <c r="K742" i="20"/>
  <c r="C742" i="20"/>
  <c r="L741" i="20"/>
  <c r="C741" i="20"/>
  <c r="M740" i="20"/>
  <c r="L740" i="20"/>
  <c r="K740" i="20"/>
  <c r="C740" i="20"/>
  <c r="M739" i="20"/>
  <c r="L739" i="20"/>
  <c r="K739" i="20"/>
  <c r="C739" i="20"/>
  <c r="M738" i="20"/>
  <c r="L738" i="20"/>
  <c r="K738" i="20"/>
  <c r="C738" i="20"/>
  <c r="M737" i="20"/>
  <c r="L737" i="20"/>
  <c r="K737" i="20"/>
  <c r="C737" i="20"/>
  <c r="M736" i="20"/>
  <c r="L736" i="20"/>
  <c r="K736" i="20"/>
  <c r="C736" i="20"/>
  <c r="M735" i="20"/>
  <c r="L735" i="20"/>
  <c r="K735" i="20"/>
  <c r="C735" i="20"/>
  <c r="M734" i="20"/>
  <c r="L734" i="20"/>
  <c r="K734" i="20"/>
  <c r="C734" i="20"/>
  <c r="L733" i="20"/>
  <c r="C733" i="20"/>
  <c r="M732" i="20"/>
  <c r="L732" i="20"/>
  <c r="K732" i="20"/>
  <c r="C732" i="20"/>
  <c r="M731" i="20"/>
  <c r="L731" i="20"/>
  <c r="K731" i="20"/>
  <c r="C731" i="20"/>
  <c r="M730" i="20"/>
  <c r="L730" i="20"/>
  <c r="K730" i="20"/>
  <c r="C730" i="20"/>
  <c r="M729" i="20"/>
  <c r="L729" i="20"/>
  <c r="K729" i="20"/>
  <c r="C729" i="20"/>
  <c r="M728" i="20"/>
  <c r="L728" i="20"/>
  <c r="K728" i="20"/>
  <c r="C728" i="20"/>
  <c r="M727" i="20"/>
  <c r="L727" i="20"/>
  <c r="K727" i="20"/>
  <c r="C727" i="20"/>
  <c r="M726" i="20"/>
  <c r="L726" i="20"/>
  <c r="K726" i="20"/>
  <c r="C726" i="20"/>
  <c r="L725" i="20"/>
  <c r="C725" i="20"/>
  <c r="M724" i="20"/>
  <c r="L724" i="20"/>
  <c r="K724" i="20"/>
  <c r="C724" i="20"/>
  <c r="M723" i="20"/>
  <c r="L723" i="20"/>
  <c r="K723" i="20"/>
  <c r="C723" i="20"/>
  <c r="M722" i="20"/>
  <c r="L722" i="20"/>
  <c r="K722" i="20"/>
  <c r="C722" i="20"/>
  <c r="M721" i="20"/>
  <c r="L721" i="20"/>
  <c r="K721" i="20"/>
  <c r="C721" i="20"/>
  <c r="M720" i="20"/>
  <c r="L720" i="20"/>
  <c r="K720" i="20"/>
  <c r="C720" i="20"/>
  <c r="M719" i="20"/>
  <c r="L719" i="20"/>
  <c r="K719" i="20"/>
  <c r="C719" i="20"/>
  <c r="M718" i="20"/>
  <c r="L718" i="20"/>
  <c r="K718" i="20"/>
  <c r="C718" i="20"/>
  <c r="L717" i="20"/>
  <c r="C717" i="20"/>
  <c r="M716" i="20"/>
  <c r="L716" i="20"/>
  <c r="K716" i="20"/>
  <c r="C716" i="20"/>
  <c r="M715" i="20"/>
  <c r="L715" i="20"/>
  <c r="K715" i="20"/>
  <c r="C715" i="20"/>
  <c r="M714" i="20"/>
  <c r="L714" i="20"/>
  <c r="K714" i="20"/>
  <c r="C714" i="20"/>
  <c r="M713" i="20"/>
  <c r="L713" i="20"/>
  <c r="K713" i="20"/>
  <c r="C713" i="20"/>
  <c r="M712" i="20"/>
  <c r="L712" i="20"/>
  <c r="K712" i="20"/>
  <c r="C712" i="20"/>
  <c r="M711" i="20"/>
  <c r="L711" i="20"/>
  <c r="K711" i="20"/>
  <c r="C711" i="20"/>
  <c r="M710" i="20"/>
  <c r="L710" i="20"/>
  <c r="K710" i="20"/>
  <c r="C710" i="20"/>
  <c r="L709" i="20"/>
  <c r="C709" i="20"/>
  <c r="M708" i="20"/>
  <c r="L708" i="20"/>
  <c r="K708" i="20"/>
  <c r="C708" i="20"/>
  <c r="M707" i="20"/>
  <c r="L707" i="20"/>
  <c r="K707" i="20"/>
  <c r="C707" i="20"/>
  <c r="M706" i="20"/>
  <c r="L706" i="20"/>
  <c r="K706" i="20"/>
  <c r="C706" i="20"/>
  <c r="M705" i="20"/>
  <c r="L705" i="20"/>
  <c r="K705" i="20"/>
  <c r="C705" i="20"/>
  <c r="M704" i="20"/>
  <c r="L704" i="20"/>
  <c r="K704" i="20"/>
  <c r="C704" i="20"/>
  <c r="M703" i="20"/>
  <c r="L703" i="20"/>
  <c r="K703" i="20"/>
  <c r="C703" i="20"/>
  <c r="M702" i="20"/>
  <c r="L702" i="20"/>
  <c r="K702" i="20"/>
  <c r="C702" i="20"/>
  <c r="L701" i="20"/>
  <c r="C701" i="20"/>
  <c r="M700" i="20"/>
  <c r="L700" i="20"/>
  <c r="K700" i="20"/>
  <c r="C700" i="20"/>
  <c r="M699" i="20"/>
  <c r="L699" i="20"/>
  <c r="K699" i="20"/>
  <c r="C699" i="20"/>
  <c r="M698" i="20"/>
  <c r="L698" i="20"/>
  <c r="K698" i="20"/>
  <c r="C698" i="20"/>
  <c r="M697" i="20"/>
  <c r="L697" i="20"/>
  <c r="K697" i="20"/>
  <c r="C697" i="20"/>
  <c r="M696" i="20"/>
  <c r="L696" i="20"/>
  <c r="K696" i="20"/>
  <c r="C696" i="20"/>
  <c r="M695" i="20"/>
  <c r="L695" i="20"/>
  <c r="K695" i="20"/>
  <c r="C695" i="20"/>
  <c r="M694" i="20"/>
  <c r="L694" i="20"/>
  <c r="K694" i="20"/>
  <c r="C694" i="20"/>
  <c r="L693" i="20"/>
  <c r="C693" i="20"/>
  <c r="M692" i="20"/>
  <c r="L692" i="20"/>
  <c r="K692" i="20"/>
  <c r="C692" i="20"/>
  <c r="M691" i="20"/>
  <c r="L691" i="20"/>
  <c r="K691" i="20"/>
  <c r="C691" i="20"/>
  <c r="M690" i="20"/>
  <c r="L690" i="20"/>
  <c r="K690" i="20"/>
  <c r="C690" i="20"/>
  <c r="M689" i="20"/>
  <c r="L689" i="20"/>
  <c r="K689" i="20"/>
  <c r="C689" i="20"/>
  <c r="M688" i="20"/>
  <c r="L688" i="20"/>
  <c r="K688" i="20"/>
  <c r="C688" i="20"/>
  <c r="M687" i="20"/>
  <c r="L687" i="20"/>
  <c r="K687" i="20"/>
  <c r="C687" i="20"/>
  <c r="M686" i="20"/>
  <c r="L686" i="20"/>
  <c r="K686" i="20"/>
  <c r="C686" i="20"/>
  <c r="L685" i="20"/>
  <c r="C685" i="20"/>
  <c r="M684" i="20"/>
  <c r="L684" i="20"/>
  <c r="K684" i="20"/>
  <c r="C684" i="20"/>
  <c r="M683" i="20"/>
  <c r="L683" i="20"/>
  <c r="K683" i="20"/>
  <c r="C683" i="20"/>
  <c r="M682" i="20"/>
  <c r="L682" i="20"/>
  <c r="K682" i="20"/>
  <c r="C682" i="20"/>
  <c r="M681" i="20"/>
  <c r="L681" i="20"/>
  <c r="K681" i="20"/>
  <c r="C681" i="20"/>
  <c r="M680" i="20"/>
  <c r="L680" i="20"/>
  <c r="K680" i="20"/>
  <c r="C680" i="20"/>
  <c r="M679" i="20"/>
  <c r="L679" i="20"/>
  <c r="K679" i="20"/>
  <c r="C679" i="20"/>
  <c r="M678" i="20"/>
  <c r="L678" i="20"/>
  <c r="K678" i="20"/>
  <c r="C678" i="20"/>
  <c r="L677" i="20"/>
  <c r="C677" i="20"/>
  <c r="M676" i="20"/>
  <c r="L676" i="20"/>
  <c r="K676" i="20"/>
  <c r="C676" i="20"/>
  <c r="M675" i="20"/>
  <c r="L675" i="20"/>
  <c r="K675" i="20"/>
  <c r="C675" i="20"/>
  <c r="M674" i="20"/>
  <c r="L674" i="20"/>
  <c r="K674" i="20"/>
  <c r="C674" i="20"/>
  <c r="M673" i="20"/>
  <c r="L673" i="20"/>
  <c r="K673" i="20"/>
  <c r="C673" i="20"/>
  <c r="M672" i="20"/>
  <c r="L672" i="20"/>
  <c r="K672" i="20"/>
  <c r="C672" i="20"/>
  <c r="M671" i="20"/>
  <c r="L671" i="20"/>
  <c r="K671" i="20"/>
  <c r="C671" i="20"/>
  <c r="M670" i="20"/>
  <c r="L670" i="20"/>
  <c r="K670" i="20"/>
  <c r="C670" i="20"/>
  <c r="L669" i="20"/>
  <c r="C669" i="20"/>
  <c r="M668" i="20"/>
  <c r="L668" i="20"/>
  <c r="K668" i="20"/>
  <c r="C668" i="20"/>
  <c r="M667" i="20"/>
  <c r="L667" i="20"/>
  <c r="K667" i="20"/>
  <c r="C667" i="20"/>
  <c r="M666" i="20"/>
  <c r="L666" i="20"/>
  <c r="K666" i="20"/>
  <c r="C666" i="20"/>
  <c r="M665" i="20"/>
  <c r="L665" i="20"/>
  <c r="K665" i="20"/>
  <c r="C665" i="20"/>
  <c r="M664" i="20"/>
  <c r="L664" i="20"/>
  <c r="K664" i="20"/>
  <c r="C664" i="20"/>
  <c r="M663" i="20"/>
  <c r="L663" i="20"/>
  <c r="K663" i="20"/>
  <c r="C663" i="20"/>
  <c r="M662" i="20"/>
  <c r="L662" i="20"/>
  <c r="K662" i="20"/>
  <c r="C662" i="20"/>
  <c r="L661" i="20"/>
  <c r="C661" i="20"/>
  <c r="M660" i="20"/>
  <c r="L660" i="20"/>
  <c r="K660" i="20"/>
  <c r="C660" i="20"/>
  <c r="M659" i="20"/>
  <c r="L659" i="20"/>
  <c r="K659" i="20"/>
  <c r="C659" i="20"/>
  <c r="M658" i="20"/>
  <c r="L658" i="20"/>
  <c r="K658" i="20"/>
  <c r="C658" i="20"/>
  <c r="M657" i="20"/>
  <c r="L657" i="20"/>
  <c r="K657" i="20"/>
  <c r="C657" i="20"/>
  <c r="M656" i="20"/>
  <c r="L656" i="20"/>
  <c r="K656" i="20"/>
  <c r="C656" i="20"/>
  <c r="M655" i="20"/>
  <c r="L655" i="20"/>
  <c r="K655" i="20"/>
  <c r="C655" i="20"/>
  <c r="M654" i="20"/>
  <c r="L654" i="20"/>
  <c r="K654" i="20"/>
  <c r="C654" i="20"/>
  <c r="L653" i="20"/>
  <c r="C653" i="20"/>
  <c r="M652" i="20"/>
  <c r="L652" i="20"/>
  <c r="K652" i="20"/>
  <c r="C652" i="20"/>
  <c r="M651" i="20"/>
  <c r="L651" i="20"/>
  <c r="K651" i="20"/>
  <c r="C651" i="20"/>
  <c r="M650" i="20"/>
  <c r="L650" i="20"/>
  <c r="K650" i="20"/>
  <c r="C650" i="20"/>
  <c r="M649" i="20"/>
  <c r="L649" i="20"/>
  <c r="K649" i="20"/>
  <c r="C649" i="20"/>
  <c r="M648" i="20"/>
  <c r="L648" i="20"/>
  <c r="K648" i="20"/>
  <c r="C648" i="20"/>
  <c r="M647" i="20"/>
  <c r="L647" i="20"/>
  <c r="K647" i="20"/>
  <c r="C647" i="20"/>
  <c r="M646" i="20"/>
  <c r="L646" i="20"/>
  <c r="K646" i="20"/>
  <c r="C646" i="20"/>
  <c r="L645" i="20"/>
  <c r="C645" i="20"/>
  <c r="M644" i="20"/>
  <c r="L644" i="20"/>
  <c r="K644" i="20"/>
  <c r="C644" i="20"/>
  <c r="M643" i="20"/>
  <c r="L643" i="20"/>
  <c r="K643" i="20"/>
  <c r="C643" i="20"/>
  <c r="M642" i="20"/>
  <c r="L642" i="20"/>
  <c r="K642" i="20"/>
  <c r="C642" i="20"/>
  <c r="M641" i="20"/>
  <c r="L641" i="20"/>
  <c r="K641" i="20"/>
  <c r="C641" i="20"/>
  <c r="M640" i="20"/>
  <c r="L640" i="20"/>
  <c r="K640" i="20"/>
  <c r="C640" i="20"/>
  <c r="M639" i="20"/>
  <c r="L639" i="20"/>
  <c r="K639" i="20"/>
  <c r="C639" i="20"/>
  <c r="M638" i="20"/>
  <c r="L638" i="20"/>
  <c r="K638" i="20"/>
  <c r="C638" i="20"/>
  <c r="L637" i="20"/>
  <c r="C637" i="20"/>
  <c r="M636" i="20"/>
  <c r="L636" i="20"/>
  <c r="K636" i="20"/>
  <c r="C636" i="20"/>
  <c r="M635" i="20"/>
  <c r="L635" i="20"/>
  <c r="K635" i="20"/>
  <c r="C635" i="20"/>
  <c r="M634" i="20"/>
  <c r="L634" i="20"/>
  <c r="K634" i="20"/>
  <c r="C634" i="20"/>
  <c r="M633" i="20"/>
  <c r="L633" i="20"/>
  <c r="K633" i="20"/>
  <c r="C633" i="20"/>
  <c r="M632" i="20"/>
  <c r="L632" i="20"/>
  <c r="K632" i="20"/>
  <c r="C632" i="20"/>
  <c r="M631" i="20"/>
  <c r="L631" i="20"/>
  <c r="K631" i="20"/>
  <c r="C631" i="20"/>
  <c r="M630" i="20"/>
  <c r="L630" i="20"/>
  <c r="K630" i="20"/>
  <c r="C630" i="20"/>
  <c r="L629" i="20"/>
  <c r="K629" i="20"/>
  <c r="C629" i="20"/>
  <c r="M628" i="20"/>
  <c r="L628" i="20"/>
  <c r="K628" i="20"/>
  <c r="C628" i="20"/>
  <c r="M627" i="20"/>
  <c r="L627" i="20"/>
  <c r="K627" i="20"/>
  <c r="C627" i="20"/>
  <c r="M626" i="20"/>
  <c r="L626" i="20"/>
  <c r="K626" i="20"/>
  <c r="C626" i="20"/>
  <c r="M625" i="20"/>
  <c r="L625" i="20"/>
  <c r="K625" i="20"/>
  <c r="C625" i="20"/>
  <c r="M624" i="20"/>
  <c r="L624" i="20"/>
  <c r="K624" i="20"/>
  <c r="C624" i="20"/>
  <c r="M623" i="20"/>
  <c r="L623" i="20"/>
  <c r="K623" i="20"/>
  <c r="C623" i="20"/>
  <c r="M622" i="20"/>
  <c r="L622" i="20"/>
  <c r="K622" i="20"/>
  <c r="C622" i="20"/>
  <c r="L621" i="20"/>
  <c r="C621" i="20"/>
  <c r="M620" i="20"/>
  <c r="L620" i="20"/>
  <c r="K620" i="20"/>
  <c r="C620" i="20"/>
  <c r="M619" i="20"/>
  <c r="L619" i="20"/>
  <c r="K619" i="20"/>
  <c r="C619" i="20"/>
  <c r="M618" i="20"/>
  <c r="L618" i="20"/>
  <c r="K618" i="20"/>
  <c r="C618" i="20"/>
  <c r="M617" i="20"/>
  <c r="L617" i="20"/>
  <c r="K617" i="20"/>
  <c r="C617" i="20"/>
  <c r="M616" i="20"/>
  <c r="L616" i="20"/>
  <c r="K616" i="20"/>
  <c r="C616" i="20"/>
  <c r="M615" i="20"/>
  <c r="L615" i="20"/>
  <c r="K615" i="20"/>
  <c r="C615" i="20"/>
  <c r="M614" i="20"/>
  <c r="L614" i="20"/>
  <c r="K614" i="20"/>
  <c r="C614" i="20"/>
  <c r="L613" i="20"/>
  <c r="C613" i="20"/>
  <c r="M612" i="20"/>
  <c r="L612" i="20"/>
  <c r="K612" i="20"/>
  <c r="C612" i="20"/>
  <c r="M611" i="20"/>
  <c r="L611" i="20"/>
  <c r="K611" i="20"/>
  <c r="C611" i="20"/>
  <c r="M610" i="20"/>
  <c r="L610" i="20"/>
  <c r="K610" i="20"/>
  <c r="C610" i="20"/>
  <c r="M609" i="20"/>
  <c r="L609" i="20"/>
  <c r="K609" i="20"/>
  <c r="C609" i="20"/>
  <c r="M608" i="20"/>
  <c r="L608" i="20"/>
  <c r="K608" i="20"/>
  <c r="C608" i="20"/>
  <c r="M607" i="20"/>
  <c r="L607" i="20"/>
  <c r="K607" i="20"/>
  <c r="C607" i="20"/>
  <c r="M606" i="20"/>
  <c r="L606" i="20"/>
  <c r="K606" i="20"/>
  <c r="C606" i="20"/>
  <c r="L605" i="20"/>
  <c r="C605" i="20"/>
  <c r="M604" i="20"/>
  <c r="L604" i="20"/>
  <c r="K604" i="20"/>
  <c r="C604" i="20"/>
  <c r="M603" i="20"/>
  <c r="L603" i="20"/>
  <c r="K603" i="20"/>
  <c r="C603" i="20"/>
  <c r="M602" i="20"/>
  <c r="L602" i="20"/>
  <c r="K602" i="20"/>
  <c r="C602" i="20"/>
  <c r="M601" i="20"/>
  <c r="L601" i="20"/>
  <c r="K601" i="20"/>
  <c r="C601" i="20"/>
  <c r="M600" i="20"/>
  <c r="L600" i="20"/>
  <c r="K600" i="20"/>
  <c r="C600" i="20"/>
  <c r="M599" i="20"/>
  <c r="L599" i="20"/>
  <c r="K599" i="20"/>
  <c r="C599" i="20"/>
  <c r="M598" i="20"/>
  <c r="L598" i="20"/>
  <c r="K598" i="20"/>
  <c r="C598" i="20"/>
  <c r="L597" i="20"/>
  <c r="C597" i="20"/>
  <c r="M596" i="20"/>
  <c r="L596" i="20"/>
  <c r="K596" i="20"/>
  <c r="C596" i="20"/>
  <c r="M595" i="20"/>
  <c r="L595" i="20"/>
  <c r="K595" i="20"/>
  <c r="C595" i="20"/>
  <c r="M594" i="20"/>
  <c r="L594" i="20"/>
  <c r="K594" i="20"/>
  <c r="C594" i="20"/>
  <c r="M593" i="20"/>
  <c r="L593" i="20"/>
  <c r="K593" i="20"/>
  <c r="C593" i="20"/>
  <c r="M592" i="20"/>
  <c r="L592" i="20"/>
  <c r="K592" i="20"/>
  <c r="C592" i="20"/>
  <c r="M591" i="20"/>
  <c r="L591" i="20"/>
  <c r="K591" i="20"/>
  <c r="C591" i="20"/>
  <c r="M590" i="20"/>
  <c r="L590" i="20"/>
  <c r="K590" i="20"/>
  <c r="C590" i="20"/>
  <c r="L589" i="20"/>
  <c r="C589" i="20"/>
  <c r="M588" i="20"/>
  <c r="L588" i="20"/>
  <c r="K588" i="20"/>
  <c r="C588" i="20"/>
  <c r="M587" i="20"/>
  <c r="L587" i="20"/>
  <c r="K587" i="20"/>
  <c r="C587" i="20"/>
  <c r="M586" i="20"/>
  <c r="L586" i="20"/>
  <c r="K586" i="20"/>
  <c r="C586" i="20"/>
  <c r="M585" i="20"/>
  <c r="L585" i="20"/>
  <c r="K585" i="20"/>
  <c r="C585" i="20"/>
  <c r="M584" i="20"/>
  <c r="L584" i="20"/>
  <c r="K584" i="20"/>
  <c r="C584" i="20"/>
  <c r="M583" i="20"/>
  <c r="L583" i="20"/>
  <c r="K583" i="20"/>
  <c r="C583" i="20"/>
  <c r="M582" i="20"/>
  <c r="L582" i="20"/>
  <c r="K582" i="20"/>
  <c r="C582" i="20"/>
  <c r="L581" i="20"/>
  <c r="C581" i="20"/>
  <c r="M580" i="20"/>
  <c r="L580" i="20"/>
  <c r="K580" i="20"/>
  <c r="C580" i="20"/>
  <c r="M579" i="20"/>
  <c r="L579" i="20"/>
  <c r="K579" i="20"/>
  <c r="C579" i="20"/>
  <c r="M578" i="20"/>
  <c r="L578" i="20"/>
  <c r="K578" i="20"/>
  <c r="C578" i="20"/>
  <c r="M577" i="20"/>
  <c r="L577" i="20"/>
  <c r="K577" i="20"/>
  <c r="C577" i="20"/>
  <c r="M576" i="20"/>
  <c r="L576" i="20"/>
  <c r="K576" i="20"/>
  <c r="C576" i="20"/>
  <c r="M575" i="20"/>
  <c r="L575" i="20"/>
  <c r="K575" i="20"/>
  <c r="C575" i="20"/>
  <c r="M574" i="20"/>
  <c r="L574" i="20"/>
  <c r="K574" i="20"/>
  <c r="C574" i="20"/>
  <c r="L573" i="20"/>
  <c r="C573" i="20"/>
  <c r="M572" i="20"/>
  <c r="L572" i="20"/>
  <c r="K572" i="20"/>
  <c r="C572" i="20"/>
  <c r="M571" i="20"/>
  <c r="L571" i="20"/>
  <c r="K571" i="20"/>
  <c r="C571" i="20"/>
  <c r="M570" i="20"/>
  <c r="L570" i="20"/>
  <c r="K570" i="20"/>
  <c r="C570" i="20"/>
  <c r="M569" i="20"/>
  <c r="L569" i="20"/>
  <c r="K569" i="20"/>
  <c r="C569" i="20"/>
  <c r="M568" i="20"/>
  <c r="L568" i="20"/>
  <c r="K568" i="20"/>
  <c r="C568" i="20"/>
  <c r="M567" i="20"/>
  <c r="L567" i="20"/>
  <c r="K567" i="20"/>
  <c r="C567" i="20"/>
  <c r="M566" i="20"/>
  <c r="L566" i="20"/>
  <c r="K566" i="20"/>
  <c r="C566" i="20"/>
  <c r="L565" i="20"/>
  <c r="K565" i="20"/>
  <c r="C565" i="20"/>
  <c r="M564" i="20"/>
  <c r="L564" i="20"/>
  <c r="K564" i="20"/>
  <c r="C564" i="20"/>
  <c r="M563" i="20"/>
  <c r="L563" i="20"/>
  <c r="K563" i="20"/>
  <c r="C563" i="20"/>
  <c r="M562" i="20"/>
  <c r="L562" i="20"/>
  <c r="K562" i="20"/>
  <c r="C562" i="20"/>
  <c r="M561" i="20"/>
  <c r="L561" i="20"/>
  <c r="K561" i="20"/>
  <c r="C561" i="20"/>
  <c r="M560" i="20"/>
  <c r="L560" i="20"/>
  <c r="K560" i="20"/>
  <c r="C560" i="20"/>
  <c r="M559" i="20"/>
  <c r="L559" i="20"/>
  <c r="K559" i="20"/>
  <c r="C559" i="20"/>
  <c r="M558" i="20"/>
  <c r="L558" i="20"/>
  <c r="K558" i="20"/>
  <c r="C558" i="20"/>
  <c r="L557" i="20"/>
  <c r="C557" i="20"/>
  <c r="M556" i="20"/>
  <c r="L556" i="20"/>
  <c r="K556" i="20"/>
  <c r="C556" i="20"/>
  <c r="M555" i="20"/>
  <c r="L555" i="20"/>
  <c r="K555" i="20"/>
  <c r="C555" i="20"/>
  <c r="M554" i="20"/>
  <c r="L554" i="20"/>
  <c r="K554" i="20"/>
  <c r="C554" i="20"/>
  <c r="M553" i="20"/>
  <c r="L553" i="20"/>
  <c r="K553" i="20"/>
  <c r="C553" i="20"/>
  <c r="M552" i="20"/>
  <c r="L552" i="20"/>
  <c r="K552" i="20"/>
  <c r="C552" i="20"/>
  <c r="M551" i="20"/>
  <c r="L551" i="20"/>
  <c r="K551" i="20"/>
  <c r="C551" i="20"/>
  <c r="M550" i="20"/>
  <c r="L550" i="20"/>
  <c r="K550" i="20"/>
  <c r="C550" i="20"/>
  <c r="L549" i="20"/>
  <c r="C549" i="20"/>
  <c r="M548" i="20"/>
  <c r="L548" i="20"/>
  <c r="K548" i="20"/>
  <c r="C548" i="20"/>
  <c r="M547" i="20"/>
  <c r="L547" i="20"/>
  <c r="K547" i="20"/>
  <c r="C547" i="20"/>
  <c r="M546" i="20"/>
  <c r="L546" i="20"/>
  <c r="K546" i="20"/>
  <c r="C546" i="20"/>
  <c r="M545" i="20"/>
  <c r="L545" i="20"/>
  <c r="K545" i="20"/>
  <c r="C545" i="20"/>
  <c r="M544" i="20"/>
  <c r="L544" i="20"/>
  <c r="K544" i="20"/>
  <c r="C544" i="20"/>
  <c r="M543" i="20"/>
  <c r="L543" i="20"/>
  <c r="K543" i="20"/>
  <c r="C543" i="20"/>
  <c r="M542" i="20"/>
  <c r="L542" i="20"/>
  <c r="K542" i="20"/>
  <c r="C542" i="20"/>
  <c r="L541" i="20"/>
  <c r="C541" i="20"/>
  <c r="M540" i="20"/>
  <c r="L540" i="20"/>
  <c r="K540" i="20"/>
  <c r="C540" i="20"/>
  <c r="M539" i="20"/>
  <c r="L539" i="20"/>
  <c r="K539" i="20"/>
  <c r="C539" i="20"/>
  <c r="M538" i="20"/>
  <c r="L538" i="20"/>
  <c r="K538" i="20"/>
  <c r="C538" i="20"/>
  <c r="M537" i="20"/>
  <c r="L537" i="20"/>
  <c r="K537" i="20"/>
  <c r="C537" i="20"/>
  <c r="M536" i="20"/>
  <c r="L536" i="20"/>
  <c r="K536" i="20"/>
  <c r="C536" i="20"/>
  <c r="M535" i="20"/>
  <c r="L535" i="20"/>
  <c r="K535" i="20"/>
  <c r="C535" i="20"/>
  <c r="M534" i="20"/>
  <c r="L534" i="20"/>
  <c r="K534" i="20"/>
  <c r="C534" i="20"/>
  <c r="L533" i="20"/>
  <c r="C533" i="20"/>
  <c r="M532" i="20"/>
  <c r="L532" i="20"/>
  <c r="K532" i="20"/>
  <c r="C532" i="20"/>
  <c r="M531" i="20"/>
  <c r="L531" i="20"/>
  <c r="K531" i="20"/>
  <c r="C531" i="20"/>
  <c r="M530" i="20"/>
  <c r="L530" i="20"/>
  <c r="K530" i="20"/>
  <c r="C530" i="20"/>
  <c r="M529" i="20"/>
  <c r="L529" i="20"/>
  <c r="K529" i="20"/>
  <c r="C529" i="20"/>
  <c r="M528" i="20"/>
  <c r="L528" i="20"/>
  <c r="K528" i="20"/>
  <c r="C528" i="20"/>
  <c r="M527" i="20"/>
  <c r="L527" i="20"/>
  <c r="K527" i="20"/>
  <c r="C527" i="20"/>
  <c r="M526" i="20"/>
  <c r="L526" i="20"/>
  <c r="K526" i="20"/>
  <c r="C526" i="20"/>
  <c r="L525" i="20"/>
  <c r="C525" i="20"/>
  <c r="M524" i="20"/>
  <c r="L524" i="20"/>
  <c r="K524" i="20"/>
  <c r="C524" i="20"/>
  <c r="M523" i="20"/>
  <c r="L523" i="20"/>
  <c r="K523" i="20"/>
  <c r="C523" i="20"/>
  <c r="M522" i="20"/>
  <c r="L522" i="20"/>
  <c r="K522" i="20"/>
  <c r="C522" i="20"/>
  <c r="M521" i="20"/>
  <c r="L521" i="20"/>
  <c r="K521" i="20"/>
  <c r="C521" i="20"/>
  <c r="M520" i="20"/>
  <c r="L520" i="20"/>
  <c r="K520" i="20"/>
  <c r="C520" i="20"/>
  <c r="M519" i="20"/>
  <c r="L519" i="20"/>
  <c r="K519" i="20"/>
  <c r="C519" i="20"/>
  <c r="M518" i="20"/>
  <c r="L518" i="20"/>
  <c r="K518" i="20"/>
  <c r="C518" i="20"/>
  <c r="L517" i="20"/>
  <c r="C517" i="20"/>
  <c r="M516" i="20"/>
  <c r="L516" i="20"/>
  <c r="K516" i="20"/>
  <c r="C516" i="20"/>
  <c r="M515" i="20"/>
  <c r="L515" i="20"/>
  <c r="K515" i="20"/>
  <c r="C515" i="20"/>
  <c r="M514" i="20"/>
  <c r="L514" i="20"/>
  <c r="K514" i="20"/>
  <c r="C514" i="20"/>
  <c r="M513" i="20"/>
  <c r="L513" i="20"/>
  <c r="K513" i="20"/>
  <c r="C513" i="20"/>
  <c r="M512" i="20"/>
  <c r="L512" i="20"/>
  <c r="K512" i="20"/>
  <c r="C512" i="20"/>
  <c r="M511" i="20"/>
  <c r="L511" i="20"/>
  <c r="K511" i="20"/>
  <c r="C511" i="20"/>
  <c r="M510" i="20"/>
  <c r="L510" i="20"/>
  <c r="K510" i="20"/>
  <c r="C510" i="20"/>
  <c r="L509" i="20"/>
  <c r="C509" i="20"/>
  <c r="M508" i="20"/>
  <c r="L508" i="20"/>
  <c r="K508" i="20"/>
  <c r="C508" i="20"/>
  <c r="M507" i="20"/>
  <c r="L507" i="20"/>
  <c r="K507" i="20"/>
  <c r="C507" i="20"/>
  <c r="M506" i="20"/>
  <c r="L506" i="20"/>
  <c r="K506" i="20"/>
  <c r="C506" i="20"/>
  <c r="M505" i="20"/>
  <c r="L505" i="20"/>
  <c r="K505" i="20"/>
  <c r="C505" i="20"/>
  <c r="M504" i="20"/>
  <c r="L504" i="20"/>
  <c r="K504" i="20"/>
  <c r="C504" i="20"/>
  <c r="M503" i="20"/>
  <c r="L503" i="20"/>
  <c r="K503" i="20"/>
  <c r="C503" i="20"/>
  <c r="M502" i="20"/>
  <c r="L502" i="20"/>
  <c r="K502" i="20"/>
  <c r="C502" i="20"/>
  <c r="L501" i="20"/>
  <c r="C501" i="20"/>
  <c r="M500" i="20"/>
  <c r="L500" i="20"/>
  <c r="K500" i="20"/>
  <c r="C500" i="20"/>
  <c r="M499" i="20"/>
  <c r="L499" i="20"/>
  <c r="K499" i="20"/>
  <c r="C499" i="20"/>
  <c r="M498" i="20"/>
  <c r="L498" i="20"/>
  <c r="K498" i="20"/>
  <c r="C498" i="20"/>
  <c r="M497" i="20"/>
  <c r="L497" i="20"/>
  <c r="K497" i="20"/>
  <c r="C497" i="20"/>
  <c r="M496" i="20"/>
  <c r="L496" i="20"/>
  <c r="K496" i="20"/>
  <c r="C496" i="20"/>
  <c r="M495" i="20"/>
  <c r="L495" i="20"/>
  <c r="K495" i="20"/>
  <c r="C495" i="20"/>
  <c r="M494" i="20"/>
  <c r="L494" i="20"/>
  <c r="K494" i="20"/>
  <c r="C494" i="20"/>
  <c r="L493" i="20"/>
  <c r="C493" i="20"/>
  <c r="M492" i="20"/>
  <c r="L492" i="20"/>
  <c r="K492" i="20"/>
  <c r="C492" i="20"/>
  <c r="M491" i="20"/>
  <c r="L491" i="20"/>
  <c r="K491" i="20"/>
  <c r="C491" i="20"/>
  <c r="M490" i="20"/>
  <c r="L490" i="20"/>
  <c r="K490" i="20"/>
  <c r="C490" i="20"/>
  <c r="M489" i="20"/>
  <c r="L489" i="20"/>
  <c r="K489" i="20"/>
  <c r="C489" i="20"/>
  <c r="M488" i="20"/>
  <c r="L488" i="20"/>
  <c r="K488" i="20"/>
  <c r="C488" i="20"/>
  <c r="M487" i="20"/>
  <c r="L487" i="20"/>
  <c r="K487" i="20"/>
  <c r="C487" i="20"/>
  <c r="M486" i="20"/>
  <c r="L486" i="20"/>
  <c r="K486" i="20"/>
  <c r="C486" i="20"/>
  <c r="L485" i="20"/>
  <c r="C485" i="20"/>
  <c r="M484" i="20"/>
  <c r="L484" i="20"/>
  <c r="K484" i="20"/>
  <c r="C484" i="20"/>
  <c r="M483" i="20"/>
  <c r="L483" i="20"/>
  <c r="K483" i="20"/>
  <c r="C483" i="20"/>
  <c r="M482" i="20"/>
  <c r="L482" i="20"/>
  <c r="K482" i="20"/>
  <c r="C482" i="20"/>
  <c r="M481" i="20"/>
  <c r="L481" i="20"/>
  <c r="K481" i="20"/>
  <c r="C481" i="20"/>
  <c r="M480" i="20"/>
  <c r="L480" i="20"/>
  <c r="K480" i="20"/>
  <c r="C480" i="20"/>
  <c r="M479" i="20"/>
  <c r="L479" i="20"/>
  <c r="K479" i="20"/>
  <c r="C479" i="20"/>
  <c r="M478" i="20"/>
  <c r="L478" i="20"/>
  <c r="K478" i="20"/>
  <c r="C478" i="20"/>
  <c r="L477" i="20"/>
  <c r="C477" i="20"/>
  <c r="M476" i="20"/>
  <c r="L476" i="20"/>
  <c r="K476" i="20"/>
  <c r="C476" i="20"/>
  <c r="M475" i="20"/>
  <c r="L475" i="20"/>
  <c r="K475" i="20"/>
  <c r="C475" i="20"/>
  <c r="M474" i="20"/>
  <c r="L474" i="20"/>
  <c r="K474" i="20"/>
  <c r="C474" i="20"/>
  <c r="M473" i="20"/>
  <c r="L473" i="20"/>
  <c r="K473" i="20"/>
  <c r="C473" i="20"/>
  <c r="M472" i="20"/>
  <c r="L472" i="20"/>
  <c r="K472" i="20"/>
  <c r="C472" i="20"/>
  <c r="M471" i="20"/>
  <c r="L471" i="20"/>
  <c r="K471" i="20"/>
  <c r="C471" i="20"/>
  <c r="M470" i="20"/>
  <c r="L470" i="20"/>
  <c r="K470" i="20"/>
  <c r="C470" i="20"/>
  <c r="L469" i="20"/>
  <c r="C469" i="20"/>
  <c r="M468" i="20"/>
  <c r="L468" i="20"/>
  <c r="K468" i="20"/>
  <c r="C468" i="20"/>
  <c r="M467" i="20"/>
  <c r="L467" i="20"/>
  <c r="K467" i="20"/>
  <c r="C467" i="20"/>
  <c r="M466" i="20"/>
  <c r="L466" i="20"/>
  <c r="K466" i="20"/>
  <c r="C466" i="20"/>
  <c r="M465" i="20"/>
  <c r="L465" i="20"/>
  <c r="K465" i="20"/>
  <c r="C465" i="20"/>
  <c r="M464" i="20"/>
  <c r="L464" i="20"/>
  <c r="K464" i="20"/>
  <c r="C464" i="20"/>
  <c r="M463" i="20"/>
  <c r="L463" i="20"/>
  <c r="K463" i="20"/>
  <c r="C463" i="20"/>
  <c r="M462" i="20"/>
  <c r="L462" i="20"/>
  <c r="K462" i="20"/>
  <c r="C462" i="20"/>
  <c r="L461" i="20"/>
  <c r="C461" i="20"/>
  <c r="M460" i="20"/>
  <c r="L460" i="20"/>
  <c r="K460" i="20"/>
  <c r="C460" i="20"/>
  <c r="M459" i="20"/>
  <c r="L459" i="20"/>
  <c r="K459" i="20"/>
  <c r="C459" i="20"/>
  <c r="M458" i="20"/>
  <c r="L458" i="20"/>
  <c r="K458" i="20"/>
  <c r="C458" i="20"/>
  <c r="M457" i="20"/>
  <c r="L457" i="20"/>
  <c r="K457" i="20"/>
  <c r="C457" i="20"/>
  <c r="M456" i="20"/>
  <c r="L456" i="20"/>
  <c r="K456" i="20"/>
  <c r="C456" i="20"/>
  <c r="M455" i="20"/>
  <c r="L455" i="20"/>
  <c r="K455" i="20"/>
  <c r="C455" i="20"/>
  <c r="M454" i="20"/>
  <c r="L454" i="20"/>
  <c r="K454" i="20"/>
  <c r="C454" i="20"/>
  <c r="L453" i="20"/>
  <c r="C453" i="20"/>
  <c r="M452" i="20"/>
  <c r="L452" i="20"/>
  <c r="K452" i="20"/>
  <c r="C452" i="20"/>
  <c r="M451" i="20"/>
  <c r="L451" i="20"/>
  <c r="K451" i="20"/>
  <c r="C451" i="20"/>
  <c r="M450" i="20"/>
  <c r="L450" i="20"/>
  <c r="K450" i="20"/>
  <c r="C450" i="20"/>
  <c r="M449" i="20"/>
  <c r="L449" i="20"/>
  <c r="K449" i="20"/>
  <c r="C449" i="20"/>
  <c r="M448" i="20"/>
  <c r="L448" i="20"/>
  <c r="K448" i="20"/>
  <c r="C448" i="20"/>
  <c r="M447" i="20"/>
  <c r="L447" i="20"/>
  <c r="K447" i="20"/>
  <c r="C447" i="20"/>
  <c r="M446" i="20"/>
  <c r="L446" i="20"/>
  <c r="K446" i="20"/>
  <c r="C446" i="20"/>
  <c r="L445" i="20"/>
  <c r="C445" i="20"/>
  <c r="M444" i="20"/>
  <c r="L444" i="20"/>
  <c r="K444" i="20"/>
  <c r="C444" i="20"/>
  <c r="M443" i="20"/>
  <c r="L443" i="20"/>
  <c r="K443" i="20"/>
  <c r="C443" i="20"/>
  <c r="M442" i="20"/>
  <c r="L442" i="20"/>
  <c r="K442" i="20"/>
  <c r="C442" i="20"/>
  <c r="M441" i="20"/>
  <c r="L441" i="20"/>
  <c r="K441" i="20"/>
  <c r="C441" i="20"/>
  <c r="M440" i="20"/>
  <c r="L440" i="20"/>
  <c r="K440" i="20"/>
  <c r="C440" i="20"/>
  <c r="M439" i="20"/>
  <c r="L439" i="20"/>
  <c r="K439" i="20"/>
  <c r="C439" i="20"/>
  <c r="M438" i="20"/>
  <c r="L438" i="20"/>
  <c r="K438" i="20"/>
  <c r="C438" i="20"/>
  <c r="L437" i="20"/>
  <c r="C437" i="20"/>
  <c r="M436" i="20"/>
  <c r="L436" i="20"/>
  <c r="K436" i="20"/>
  <c r="C436" i="20"/>
  <c r="M435" i="20"/>
  <c r="L435" i="20"/>
  <c r="K435" i="20"/>
  <c r="C435" i="20"/>
  <c r="M434" i="20"/>
  <c r="L434" i="20"/>
  <c r="K434" i="20"/>
  <c r="C434" i="20"/>
  <c r="M433" i="20"/>
  <c r="L433" i="20"/>
  <c r="K433" i="20"/>
  <c r="C433" i="20"/>
  <c r="M432" i="20"/>
  <c r="L432" i="20"/>
  <c r="K432" i="20"/>
  <c r="C432" i="20"/>
  <c r="M431" i="20"/>
  <c r="L431" i="20"/>
  <c r="K431" i="20"/>
  <c r="C431" i="20"/>
  <c r="M430" i="20"/>
  <c r="L430" i="20"/>
  <c r="K430" i="20"/>
  <c r="C430" i="20"/>
  <c r="L429" i="20"/>
  <c r="C429" i="20"/>
  <c r="M428" i="20"/>
  <c r="L428" i="20"/>
  <c r="K428" i="20"/>
  <c r="C428" i="20"/>
  <c r="M427" i="20"/>
  <c r="L427" i="20"/>
  <c r="K427" i="20"/>
  <c r="C427" i="20"/>
  <c r="M426" i="20"/>
  <c r="L426" i="20"/>
  <c r="K426" i="20"/>
  <c r="C426" i="20"/>
  <c r="M425" i="20"/>
  <c r="L425" i="20"/>
  <c r="K425" i="20"/>
  <c r="C425" i="20"/>
  <c r="M424" i="20"/>
  <c r="L424" i="20"/>
  <c r="K424" i="20"/>
  <c r="C424" i="20"/>
  <c r="M423" i="20"/>
  <c r="L423" i="20"/>
  <c r="K423" i="20"/>
  <c r="C423" i="20"/>
  <c r="M422" i="20"/>
  <c r="L422" i="20"/>
  <c r="K422" i="20"/>
  <c r="C422" i="20"/>
  <c r="L421" i="20"/>
  <c r="C421" i="20"/>
  <c r="M420" i="20"/>
  <c r="L420" i="20"/>
  <c r="K420" i="20"/>
  <c r="C420" i="20"/>
  <c r="M419" i="20"/>
  <c r="L419" i="20"/>
  <c r="K419" i="20"/>
  <c r="C419" i="20"/>
  <c r="M418" i="20"/>
  <c r="L418" i="20"/>
  <c r="K418" i="20"/>
  <c r="C418" i="20"/>
  <c r="M417" i="20"/>
  <c r="L417" i="20"/>
  <c r="K417" i="20"/>
  <c r="C417" i="20"/>
  <c r="M416" i="20"/>
  <c r="L416" i="20"/>
  <c r="K416" i="20"/>
  <c r="C416" i="20"/>
  <c r="M415" i="20"/>
  <c r="L415" i="20"/>
  <c r="K415" i="20"/>
  <c r="C415" i="20"/>
  <c r="M414" i="20"/>
  <c r="L414" i="20"/>
  <c r="K414" i="20"/>
  <c r="C414" i="20"/>
  <c r="L413" i="20"/>
  <c r="C413" i="20"/>
  <c r="M412" i="20"/>
  <c r="L412" i="20"/>
  <c r="K412" i="20"/>
  <c r="C412" i="20"/>
  <c r="M411" i="20"/>
  <c r="L411" i="20"/>
  <c r="K411" i="20"/>
  <c r="C411" i="20"/>
  <c r="M410" i="20"/>
  <c r="L410" i="20"/>
  <c r="K410" i="20"/>
  <c r="C410" i="20"/>
  <c r="M409" i="20"/>
  <c r="L409" i="20"/>
  <c r="K409" i="20"/>
  <c r="C409" i="20"/>
  <c r="M408" i="20"/>
  <c r="L408" i="20"/>
  <c r="K408" i="20"/>
  <c r="C408" i="20"/>
  <c r="M407" i="20"/>
  <c r="L407" i="20"/>
  <c r="K407" i="20"/>
  <c r="C407" i="20"/>
  <c r="M406" i="20"/>
  <c r="L406" i="20"/>
  <c r="K406" i="20"/>
  <c r="C406" i="20"/>
  <c r="L405" i="20"/>
  <c r="C405" i="20"/>
  <c r="M404" i="20"/>
  <c r="L404" i="20"/>
  <c r="K404" i="20"/>
  <c r="C404" i="20"/>
  <c r="M403" i="20"/>
  <c r="L403" i="20"/>
  <c r="K403" i="20"/>
  <c r="C403" i="20"/>
  <c r="M402" i="20"/>
  <c r="L402" i="20"/>
  <c r="K402" i="20"/>
  <c r="C402" i="20"/>
  <c r="M401" i="20"/>
  <c r="L401" i="20"/>
  <c r="K401" i="20"/>
  <c r="C401" i="20"/>
  <c r="M400" i="20"/>
  <c r="L400" i="20"/>
  <c r="K400" i="20"/>
  <c r="C400" i="20"/>
  <c r="M399" i="20"/>
  <c r="L399" i="20"/>
  <c r="K399" i="20"/>
  <c r="C399" i="20"/>
  <c r="M398" i="20"/>
  <c r="L398" i="20"/>
  <c r="K398" i="20"/>
  <c r="C398" i="20"/>
  <c r="L397" i="20"/>
  <c r="C397" i="20"/>
  <c r="M396" i="20"/>
  <c r="L396" i="20"/>
  <c r="K396" i="20"/>
  <c r="C396" i="20"/>
  <c r="M395" i="20"/>
  <c r="L395" i="20"/>
  <c r="K395" i="20"/>
  <c r="C395" i="20"/>
  <c r="M394" i="20"/>
  <c r="L394" i="20"/>
  <c r="K394" i="20"/>
  <c r="C394" i="20"/>
  <c r="M393" i="20"/>
  <c r="L393" i="20"/>
  <c r="K393" i="20"/>
  <c r="C393" i="20"/>
  <c r="M392" i="20"/>
  <c r="L392" i="20"/>
  <c r="K392" i="20"/>
  <c r="C392" i="20"/>
  <c r="M391" i="20"/>
  <c r="L391" i="20"/>
  <c r="K391" i="20"/>
  <c r="C391" i="20"/>
  <c r="M390" i="20"/>
  <c r="L390" i="20"/>
  <c r="K390" i="20"/>
  <c r="C390" i="20"/>
  <c r="L389" i="20"/>
  <c r="C389" i="20"/>
  <c r="M388" i="20"/>
  <c r="L388" i="20"/>
  <c r="K388" i="20"/>
  <c r="C388" i="20"/>
  <c r="M387" i="20"/>
  <c r="L387" i="20"/>
  <c r="K387" i="20"/>
  <c r="C387" i="20"/>
  <c r="M386" i="20"/>
  <c r="L386" i="20"/>
  <c r="K386" i="20"/>
  <c r="C386" i="20"/>
  <c r="M385" i="20"/>
  <c r="L385" i="20"/>
  <c r="K385" i="20"/>
  <c r="C385" i="20"/>
  <c r="M384" i="20"/>
  <c r="L384" i="20"/>
  <c r="K384" i="20"/>
  <c r="C384" i="20"/>
  <c r="M383" i="20"/>
  <c r="L383" i="20"/>
  <c r="K383" i="20"/>
  <c r="C383" i="20"/>
  <c r="M382" i="20"/>
  <c r="L382" i="20"/>
  <c r="K382" i="20"/>
  <c r="C382" i="20"/>
  <c r="L381" i="20"/>
  <c r="C381" i="20"/>
  <c r="M380" i="20"/>
  <c r="L380" i="20"/>
  <c r="K380" i="20"/>
  <c r="C380" i="20"/>
  <c r="M379" i="20"/>
  <c r="L379" i="20"/>
  <c r="K379" i="20"/>
  <c r="C379" i="20"/>
  <c r="M378" i="20"/>
  <c r="L378" i="20"/>
  <c r="K378" i="20"/>
  <c r="C378" i="20"/>
  <c r="M377" i="20"/>
  <c r="L377" i="20"/>
  <c r="K377" i="20"/>
  <c r="C377" i="20"/>
  <c r="M376" i="20"/>
  <c r="L376" i="20"/>
  <c r="K376" i="20"/>
  <c r="C376" i="20"/>
  <c r="M375" i="20"/>
  <c r="L375" i="20"/>
  <c r="K375" i="20"/>
  <c r="C375" i="20"/>
  <c r="M374" i="20"/>
  <c r="L374" i="20"/>
  <c r="K374" i="20"/>
  <c r="C374" i="20"/>
  <c r="L373" i="20"/>
  <c r="C373" i="20"/>
  <c r="M372" i="20"/>
  <c r="L372" i="20"/>
  <c r="K372" i="20"/>
  <c r="C372" i="20"/>
  <c r="M371" i="20"/>
  <c r="L371" i="20"/>
  <c r="K371" i="20"/>
  <c r="C371" i="20"/>
  <c r="M370" i="20"/>
  <c r="L370" i="20"/>
  <c r="K370" i="20"/>
  <c r="C370" i="20"/>
  <c r="M369" i="20"/>
  <c r="L369" i="20"/>
  <c r="K369" i="20"/>
  <c r="C369" i="20"/>
  <c r="M368" i="20"/>
  <c r="L368" i="20"/>
  <c r="K368" i="20"/>
  <c r="C368" i="20"/>
  <c r="M367" i="20"/>
  <c r="L367" i="20"/>
  <c r="K367" i="20"/>
  <c r="C367" i="20"/>
  <c r="M366" i="20"/>
  <c r="L366" i="20"/>
  <c r="K366" i="20"/>
  <c r="C366" i="20"/>
  <c r="L365" i="20"/>
  <c r="C365" i="20"/>
  <c r="M364" i="20"/>
  <c r="L364" i="20"/>
  <c r="K364" i="20"/>
  <c r="C364" i="20"/>
  <c r="M363" i="20"/>
  <c r="L363" i="20"/>
  <c r="K363" i="20"/>
  <c r="C363" i="20"/>
  <c r="M362" i="20"/>
  <c r="L362" i="20"/>
  <c r="K362" i="20"/>
  <c r="C362" i="20"/>
  <c r="M361" i="20"/>
  <c r="L361" i="20"/>
  <c r="K361" i="20"/>
  <c r="C361" i="20"/>
  <c r="M360" i="20"/>
  <c r="L360" i="20"/>
  <c r="K360" i="20"/>
  <c r="C360" i="20"/>
  <c r="M359" i="20"/>
  <c r="L359" i="20"/>
  <c r="K359" i="20"/>
  <c r="C359" i="20"/>
  <c r="M358" i="20"/>
  <c r="L358" i="20"/>
  <c r="K358" i="20"/>
  <c r="C358" i="20"/>
  <c r="L357" i="20"/>
  <c r="C357" i="20"/>
  <c r="M356" i="20"/>
  <c r="L356" i="20"/>
  <c r="K356" i="20"/>
  <c r="C356" i="20"/>
  <c r="M355" i="20"/>
  <c r="L355" i="20"/>
  <c r="K355" i="20"/>
  <c r="C355" i="20"/>
  <c r="M354" i="20"/>
  <c r="L354" i="20"/>
  <c r="K354" i="20"/>
  <c r="C354" i="20"/>
  <c r="M353" i="20"/>
  <c r="L353" i="20"/>
  <c r="K353" i="20"/>
  <c r="C353" i="20"/>
  <c r="M352" i="20"/>
  <c r="L352" i="20"/>
  <c r="K352" i="20"/>
  <c r="C352" i="20"/>
  <c r="M351" i="20"/>
  <c r="L351" i="20"/>
  <c r="K351" i="20"/>
  <c r="C351" i="20"/>
  <c r="M350" i="20"/>
  <c r="L350" i="20"/>
  <c r="K350" i="20"/>
  <c r="C350" i="20"/>
  <c r="L349" i="20"/>
  <c r="C349" i="20"/>
  <c r="M348" i="20"/>
  <c r="L348" i="20"/>
  <c r="K348" i="20"/>
  <c r="C348" i="20"/>
  <c r="M347" i="20"/>
  <c r="L347" i="20"/>
  <c r="K347" i="20"/>
  <c r="C347" i="20"/>
  <c r="M346" i="20"/>
  <c r="L346" i="20"/>
  <c r="K346" i="20"/>
  <c r="C346" i="20"/>
  <c r="M345" i="20"/>
  <c r="L345" i="20"/>
  <c r="K345" i="20"/>
  <c r="C345" i="20"/>
  <c r="M344" i="20"/>
  <c r="L344" i="20"/>
  <c r="K344" i="20"/>
  <c r="C344" i="20"/>
  <c r="M343" i="20"/>
  <c r="L343" i="20"/>
  <c r="K343" i="20"/>
  <c r="C343" i="20"/>
  <c r="M342" i="20"/>
  <c r="L342" i="20"/>
  <c r="K342" i="20"/>
  <c r="C342" i="20"/>
  <c r="L341" i="20"/>
  <c r="C341" i="20"/>
  <c r="M340" i="20"/>
  <c r="L340" i="20"/>
  <c r="K340" i="20"/>
  <c r="C340" i="20"/>
  <c r="M339" i="20"/>
  <c r="L339" i="20"/>
  <c r="K339" i="20"/>
  <c r="C339" i="20"/>
  <c r="M338" i="20"/>
  <c r="L338" i="20"/>
  <c r="K338" i="20"/>
  <c r="C338" i="20"/>
  <c r="M337" i="20"/>
  <c r="L337" i="20"/>
  <c r="K337" i="20"/>
  <c r="C337" i="20"/>
  <c r="M336" i="20"/>
  <c r="L336" i="20"/>
  <c r="K336" i="20"/>
  <c r="C336" i="20"/>
  <c r="M335" i="20"/>
  <c r="L335" i="20"/>
  <c r="K335" i="20"/>
  <c r="C335" i="20"/>
  <c r="M334" i="20"/>
  <c r="L334" i="20"/>
  <c r="K334" i="20"/>
  <c r="C334" i="20"/>
  <c r="L333" i="20"/>
  <c r="C333" i="20"/>
  <c r="M332" i="20"/>
  <c r="L332" i="20"/>
  <c r="K332" i="20"/>
  <c r="C332" i="20"/>
  <c r="M331" i="20"/>
  <c r="L331" i="20"/>
  <c r="K331" i="20"/>
  <c r="C331" i="20"/>
  <c r="M330" i="20"/>
  <c r="L330" i="20"/>
  <c r="K330" i="20"/>
  <c r="C330" i="20"/>
  <c r="M329" i="20"/>
  <c r="L329" i="20"/>
  <c r="K329" i="20"/>
  <c r="C329" i="20"/>
  <c r="M328" i="20"/>
  <c r="L328" i="20"/>
  <c r="K328" i="20"/>
  <c r="C328" i="20"/>
  <c r="M327" i="20"/>
  <c r="L327" i="20"/>
  <c r="K327" i="20"/>
  <c r="C327" i="20"/>
  <c r="M326" i="20"/>
  <c r="L326" i="20"/>
  <c r="K326" i="20"/>
  <c r="C326" i="20"/>
  <c r="L325" i="20"/>
  <c r="C325" i="20"/>
  <c r="M324" i="20"/>
  <c r="L324" i="20"/>
  <c r="K324" i="20"/>
  <c r="C324" i="20"/>
  <c r="M323" i="20"/>
  <c r="L323" i="20"/>
  <c r="K323" i="20"/>
  <c r="C323" i="20"/>
  <c r="M322" i="20"/>
  <c r="L322" i="20"/>
  <c r="K322" i="20"/>
  <c r="C322" i="20"/>
  <c r="M321" i="20"/>
  <c r="L321" i="20"/>
  <c r="K321" i="20"/>
  <c r="C321" i="20"/>
  <c r="M320" i="20"/>
  <c r="L320" i="20"/>
  <c r="K320" i="20"/>
  <c r="C320" i="20"/>
  <c r="M319" i="20"/>
  <c r="L319" i="20"/>
  <c r="K319" i="20"/>
  <c r="C319" i="20"/>
  <c r="M318" i="20"/>
  <c r="L318" i="20"/>
  <c r="K318" i="20"/>
  <c r="C318" i="20"/>
  <c r="L317" i="20"/>
  <c r="C317" i="20"/>
  <c r="M316" i="20"/>
  <c r="L316" i="20"/>
  <c r="K316" i="20"/>
  <c r="C316" i="20"/>
  <c r="M315" i="20"/>
  <c r="L315" i="20"/>
  <c r="K315" i="20"/>
  <c r="C315" i="20"/>
  <c r="M314" i="20"/>
  <c r="L314" i="20"/>
  <c r="K314" i="20"/>
  <c r="C314" i="20"/>
  <c r="M313" i="20"/>
  <c r="L313" i="20"/>
  <c r="K313" i="20"/>
  <c r="C313" i="20"/>
  <c r="M312" i="20"/>
  <c r="L312" i="20"/>
  <c r="K312" i="20"/>
  <c r="C312" i="20"/>
  <c r="M311" i="20"/>
  <c r="L311" i="20"/>
  <c r="K311" i="20"/>
  <c r="C311" i="20"/>
  <c r="M310" i="20"/>
  <c r="L310" i="20"/>
  <c r="K310" i="20"/>
  <c r="C310" i="20"/>
  <c r="L309" i="20"/>
  <c r="C309" i="20"/>
  <c r="M308" i="20"/>
  <c r="L308" i="20"/>
  <c r="K308" i="20"/>
  <c r="C308" i="20"/>
  <c r="M307" i="20"/>
  <c r="L307" i="20"/>
  <c r="K307" i="20"/>
  <c r="C307" i="20"/>
  <c r="M306" i="20"/>
  <c r="L306" i="20"/>
  <c r="K306" i="20"/>
  <c r="C306" i="20"/>
  <c r="M305" i="20"/>
  <c r="L305" i="20"/>
  <c r="K305" i="20"/>
  <c r="C305" i="20"/>
  <c r="M304" i="20"/>
  <c r="L304" i="20"/>
  <c r="K304" i="20"/>
  <c r="C304" i="20"/>
  <c r="M303" i="20"/>
  <c r="L303" i="20"/>
  <c r="K303" i="20"/>
  <c r="C303" i="20"/>
  <c r="M302" i="20"/>
  <c r="L302" i="20"/>
  <c r="K302" i="20"/>
  <c r="C302" i="20"/>
  <c r="L301" i="20"/>
  <c r="C301" i="20"/>
  <c r="M300" i="20"/>
  <c r="L300" i="20"/>
  <c r="K300" i="20"/>
  <c r="C300" i="20"/>
  <c r="M299" i="20"/>
  <c r="L299" i="20"/>
  <c r="K299" i="20"/>
  <c r="C299" i="20"/>
  <c r="M298" i="20"/>
  <c r="L298" i="20"/>
  <c r="K298" i="20"/>
  <c r="C298" i="20"/>
  <c r="M297" i="20"/>
  <c r="L297" i="20"/>
  <c r="K297" i="20"/>
  <c r="C297" i="20"/>
  <c r="M296" i="20"/>
  <c r="L296" i="20"/>
  <c r="K296" i="20"/>
  <c r="C296" i="20"/>
  <c r="M295" i="20"/>
  <c r="L295" i="20"/>
  <c r="K295" i="20"/>
  <c r="C295" i="20"/>
  <c r="M294" i="20"/>
  <c r="L294" i="20"/>
  <c r="K294" i="20"/>
  <c r="C294" i="20"/>
  <c r="L293" i="20"/>
  <c r="C293" i="20"/>
  <c r="M292" i="20"/>
  <c r="L292" i="20"/>
  <c r="K292" i="20"/>
  <c r="C292" i="20"/>
  <c r="M291" i="20"/>
  <c r="L291" i="20"/>
  <c r="K291" i="20"/>
  <c r="C291" i="20"/>
  <c r="M290" i="20"/>
  <c r="L290" i="20"/>
  <c r="K290" i="20"/>
  <c r="C290" i="20"/>
  <c r="M289" i="20"/>
  <c r="L289" i="20"/>
  <c r="K289" i="20"/>
  <c r="C289" i="20"/>
  <c r="M288" i="20"/>
  <c r="L288" i="20"/>
  <c r="K288" i="20"/>
  <c r="C288" i="20"/>
  <c r="M287" i="20"/>
  <c r="L287" i="20"/>
  <c r="K287" i="20"/>
  <c r="C287" i="20"/>
  <c r="M286" i="20"/>
  <c r="L286" i="20"/>
  <c r="K286" i="20"/>
  <c r="C286" i="20"/>
  <c r="L285" i="20"/>
  <c r="C285" i="20"/>
  <c r="M284" i="20"/>
  <c r="L284" i="20"/>
  <c r="K284" i="20"/>
  <c r="C284" i="20"/>
  <c r="M283" i="20"/>
  <c r="L283" i="20"/>
  <c r="K283" i="20"/>
  <c r="C283" i="20"/>
  <c r="M282" i="20"/>
  <c r="L282" i="20"/>
  <c r="K282" i="20"/>
  <c r="C282" i="20"/>
  <c r="M281" i="20"/>
  <c r="L281" i="20"/>
  <c r="K281" i="20"/>
  <c r="C281" i="20"/>
  <c r="M280" i="20"/>
  <c r="L280" i="20"/>
  <c r="K280" i="20"/>
  <c r="C280" i="20"/>
  <c r="M279" i="20"/>
  <c r="L279" i="20"/>
  <c r="K279" i="20"/>
  <c r="C279" i="20"/>
  <c r="M278" i="20"/>
  <c r="L278" i="20"/>
  <c r="K278" i="20"/>
  <c r="C278" i="20"/>
  <c r="L277" i="20"/>
  <c r="C277" i="20"/>
  <c r="M276" i="20"/>
  <c r="L276" i="20"/>
  <c r="K276" i="20"/>
  <c r="C276" i="20"/>
  <c r="M275" i="20"/>
  <c r="L275" i="20"/>
  <c r="K275" i="20"/>
  <c r="C275" i="20"/>
  <c r="M274" i="20"/>
  <c r="L274" i="20"/>
  <c r="K274" i="20"/>
  <c r="C274" i="20"/>
  <c r="M273" i="20"/>
  <c r="L273" i="20"/>
  <c r="K273" i="20"/>
  <c r="C273" i="20"/>
  <c r="M272" i="20"/>
  <c r="L272" i="20"/>
  <c r="K272" i="20"/>
  <c r="C272" i="20"/>
  <c r="M271" i="20"/>
  <c r="L271" i="20"/>
  <c r="K271" i="20"/>
  <c r="C271" i="20"/>
  <c r="M270" i="20"/>
  <c r="L270" i="20"/>
  <c r="K270" i="20"/>
  <c r="C270" i="20"/>
  <c r="L269" i="20"/>
  <c r="C269" i="20"/>
  <c r="M268" i="20"/>
  <c r="L268" i="20"/>
  <c r="K268" i="20"/>
  <c r="C268" i="20"/>
  <c r="M267" i="20"/>
  <c r="L267" i="20"/>
  <c r="K267" i="20"/>
  <c r="C267" i="20"/>
  <c r="M266" i="20"/>
  <c r="L266" i="20"/>
  <c r="K266" i="20"/>
  <c r="C266" i="20"/>
  <c r="M265" i="20"/>
  <c r="L265" i="20"/>
  <c r="K265" i="20"/>
  <c r="C265" i="20"/>
  <c r="M264" i="20"/>
  <c r="L264" i="20"/>
  <c r="K264" i="20"/>
  <c r="C264" i="20"/>
  <c r="M263" i="20"/>
  <c r="L263" i="20"/>
  <c r="K263" i="20"/>
  <c r="C263" i="20"/>
  <c r="M262" i="20"/>
  <c r="L262" i="20"/>
  <c r="K262" i="20"/>
  <c r="C262" i="20"/>
  <c r="L261" i="20"/>
  <c r="C261" i="20"/>
  <c r="M260" i="20"/>
  <c r="L260" i="20"/>
  <c r="K260" i="20"/>
  <c r="C260" i="20"/>
  <c r="M259" i="20"/>
  <c r="L259" i="20"/>
  <c r="K259" i="20"/>
  <c r="C259" i="20"/>
  <c r="M258" i="20"/>
  <c r="L258" i="20"/>
  <c r="K258" i="20"/>
  <c r="C258" i="20"/>
  <c r="M257" i="20"/>
  <c r="L257" i="20"/>
  <c r="K257" i="20"/>
  <c r="C257" i="20"/>
  <c r="M256" i="20"/>
  <c r="L256" i="20"/>
  <c r="K256" i="20"/>
  <c r="C256" i="20"/>
  <c r="M255" i="20"/>
  <c r="L255" i="20"/>
  <c r="K255" i="20"/>
  <c r="C255" i="20"/>
  <c r="M254" i="20"/>
  <c r="L254" i="20"/>
  <c r="K254" i="20"/>
  <c r="C254" i="20"/>
  <c r="L253" i="20"/>
  <c r="C253" i="20"/>
  <c r="M252" i="20"/>
  <c r="L252" i="20"/>
  <c r="K252" i="20"/>
  <c r="C252" i="20"/>
  <c r="M251" i="20"/>
  <c r="L251" i="20"/>
  <c r="K251" i="20"/>
  <c r="C251" i="20"/>
  <c r="M250" i="20"/>
  <c r="L250" i="20"/>
  <c r="K250" i="20"/>
  <c r="C250" i="20"/>
  <c r="M249" i="20"/>
  <c r="L249" i="20"/>
  <c r="K249" i="20"/>
  <c r="C249" i="20"/>
  <c r="M248" i="20"/>
  <c r="L248" i="20"/>
  <c r="K248" i="20"/>
  <c r="C248" i="20"/>
  <c r="M247" i="20"/>
  <c r="L247" i="20"/>
  <c r="K247" i="20"/>
  <c r="C247" i="20"/>
  <c r="M246" i="20"/>
  <c r="L246" i="20"/>
  <c r="K246" i="20"/>
  <c r="C246" i="20"/>
  <c r="L245" i="20"/>
  <c r="C245" i="20"/>
  <c r="M244" i="20"/>
  <c r="L244" i="20"/>
  <c r="K244" i="20"/>
  <c r="C244" i="20"/>
  <c r="M243" i="20"/>
  <c r="L243" i="20"/>
  <c r="K243" i="20"/>
  <c r="C243" i="20"/>
  <c r="M242" i="20"/>
  <c r="L242" i="20"/>
  <c r="K242" i="20"/>
  <c r="C242" i="20"/>
  <c r="M241" i="20"/>
  <c r="L241" i="20"/>
  <c r="K241" i="20"/>
  <c r="C241" i="20"/>
  <c r="M240" i="20"/>
  <c r="L240" i="20"/>
  <c r="K240" i="20"/>
  <c r="C240" i="20"/>
  <c r="M239" i="20"/>
  <c r="L239" i="20"/>
  <c r="K239" i="20"/>
  <c r="C239" i="20"/>
  <c r="M238" i="20"/>
  <c r="L238" i="20"/>
  <c r="K238" i="20"/>
  <c r="C238" i="20"/>
  <c r="L237" i="20"/>
  <c r="C237" i="20"/>
  <c r="M236" i="20"/>
  <c r="L236" i="20"/>
  <c r="K236" i="20"/>
  <c r="C236" i="20"/>
  <c r="M235" i="20"/>
  <c r="L235" i="20"/>
  <c r="K235" i="20"/>
  <c r="C235" i="20"/>
  <c r="M234" i="20"/>
  <c r="L234" i="20"/>
  <c r="K234" i="20"/>
  <c r="C234" i="20"/>
  <c r="M233" i="20"/>
  <c r="L233" i="20"/>
  <c r="K233" i="20"/>
  <c r="C233" i="20"/>
  <c r="M232" i="20"/>
  <c r="L232" i="20"/>
  <c r="K232" i="20"/>
  <c r="C232" i="20"/>
  <c r="M231" i="20"/>
  <c r="L231" i="20"/>
  <c r="K231" i="20"/>
  <c r="C231" i="20"/>
  <c r="M230" i="20"/>
  <c r="L230" i="20"/>
  <c r="K230" i="20"/>
  <c r="C230" i="20"/>
  <c r="L229" i="20"/>
  <c r="C229" i="20"/>
  <c r="M228" i="20"/>
  <c r="L228" i="20"/>
  <c r="K228" i="20"/>
  <c r="C228" i="20"/>
  <c r="M227" i="20"/>
  <c r="L227" i="20"/>
  <c r="K227" i="20"/>
  <c r="C227" i="20"/>
  <c r="M226" i="20"/>
  <c r="L226" i="20"/>
  <c r="K226" i="20"/>
  <c r="C226" i="20"/>
  <c r="M225" i="20"/>
  <c r="L225" i="20"/>
  <c r="K225" i="20"/>
  <c r="C225" i="20"/>
  <c r="M224" i="20"/>
  <c r="L224" i="20"/>
  <c r="K224" i="20"/>
  <c r="C224" i="20"/>
  <c r="M223" i="20"/>
  <c r="L223" i="20"/>
  <c r="K223" i="20"/>
  <c r="C223" i="20"/>
  <c r="M222" i="20"/>
  <c r="L222" i="20"/>
  <c r="K222" i="20"/>
  <c r="C222" i="20"/>
  <c r="L221" i="20"/>
  <c r="C221" i="20"/>
  <c r="M220" i="20"/>
  <c r="L220" i="20"/>
  <c r="K220" i="20"/>
  <c r="C220" i="20"/>
  <c r="M219" i="20"/>
  <c r="L219" i="20"/>
  <c r="K219" i="20"/>
  <c r="C219" i="20"/>
  <c r="M218" i="20"/>
  <c r="L218" i="20"/>
  <c r="K218" i="20"/>
  <c r="C218" i="20"/>
  <c r="M217" i="20"/>
  <c r="L217" i="20"/>
  <c r="K217" i="20"/>
  <c r="C217" i="20"/>
  <c r="M216" i="20"/>
  <c r="L216" i="20"/>
  <c r="K216" i="20"/>
  <c r="C216" i="20"/>
  <c r="M215" i="20"/>
  <c r="L215" i="20"/>
  <c r="K215" i="20"/>
  <c r="C215" i="20"/>
  <c r="M214" i="20"/>
  <c r="L214" i="20"/>
  <c r="K214" i="20"/>
  <c r="C214" i="20"/>
  <c r="L213" i="20"/>
  <c r="C213" i="20"/>
  <c r="M212" i="20"/>
  <c r="L212" i="20"/>
  <c r="K212" i="20"/>
  <c r="C212" i="20"/>
  <c r="M211" i="20"/>
  <c r="L211" i="20"/>
  <c r="K211" i="20"/>
  <c r="C211" i="20"/>
  <c r="M210" i="20"/>
  <c r="L210" i="20"/>
  <c r="K210" i="20"/>
  <c r="C210" i="20"/>
  <c r="M209" i="20"/>
  <c r="L209" i="20"/>
  <c r="K209" i="20"/>
  <c r="C209" i="20"/>
  <c r="M208" i="20"/>
  <c r="L208" i="20"/>
  <c r="K208" i="20"/>
  <c r="C208" i="20"/>
  <c r="M207" i="20"/>
  <c r="L207" i="20"/>
  <c r="K207" i="20"/>
  <c r="C207" i="20"/>
  <c r="M206" i="20"/>
  <c r="L206" i="20"/>
  <c r="K206" i="20"/>
  <c r="C206" i="20"/>
  <c r="L205" i="20"/>
  <c r="C205" i="20"/>
  <c r="M204" i="20"/>
  <c r="L204" i="20"/>
  <c r="K204" i="20"/>
  <c r="C204" i="20"/>
  <c r="M203" i="20"/>
  <c r="L203" i="20"/>
  <c r="K203" i="20"/>
  <c r="C203" i="20"/>
  <c r="M202" i="20"/>
  <c r="L202" i="20"/>
  <c r="K202" i="20"/>
  <c r="C202" i="20"/>
  <c r="M201" i="20"/>
  <c r="L201" i="20"/>
  <c r="K201" i="20"/>
  <c r="C201" i="20"/>
  <c r="M200" i="20"/>
  <c r="L200" i="20"/>
  <c r="K200" i="20"/>
  <c r="C200" i="20"/>
  <c r="M199" i="20"/>
  <c r="L199" i="20"/>
  <c r="K199" i="20"/>
  <c r="C199" i="20"/>
  <c r="M198" i="20"/>
  <c r="L198" i="20"/>
  <c r="K198" i="20"/>
  <c r="C198" i="20"/>
  <c r="L197" i="20"/>
  <c r="C197" i="20"/>
  <c r="M196" i="20"/>
  <c r="L196" i="20"/>
  <c r="K196" i="20"/>
  <c r="C196" i="20"/>
  <c r="M195" i="20"/>
  <c r="L195" i="20"/>
  <c r="K195" i="20"/>
  <c r="C195" i="20"/>
  <c r="M194" i="20"/>
  <c r="L194" i="20"/>
  <c r="K194" i="20"/>
  <c r="C194" i="20"/>
  <c r="M193" i="20"/>
  <c r="L193" i="20"/>
  <c r="K193" i="20"/>
  <c r="C193" i="20"/>
  <c r="M192" i="20"/>
  <c r="L192" i="20"/>
  <c r="K192" i="20"/>
  <c r="C192" i="20"/>
  <c r="M191" i="20"/>
  <c r="L191" i="20"/>
  <c r="K191" i="20"/>
  <c r="C191" i="20"/>
  <c r="M190" i="20"/>
  <c r="L190" i="20"/>
  <c r="K190" i="20"/>
  <c r="C190" i="20"/>
  <c r="L189" i="20"/>
  <c r="C189" i="20"/>
  <c r="M188" i="20"/>
  <c r="L188" i="20"/>
  <c r="K188" i="20"/>
  <c r="C188" i="20"/>
  <c r="M187" i="20"/>
  <c r="L187" i="20"/>
  <c r="K187" i="20"/>
  <c r="C187" i="20"/>
  <c r="M186" i="20"/>
  <c r="L186" i="20"/>
  <c r="K186" i="20"/>
  <c r="C186" i="20"/>
  <c r="M185" i="20"/>
  <c r="L185" i="20"/>
  <c r="K185" i="20"/>
  <c r="C185" i="20"/>
  <c r="M184" i="20"/>
  <c r="L184" i="20"/>
  <c r="K184" i="20"/>
  <c r="C184" i="20"/>
  <c r="M183" i="20"/>
  <c r="L183" i="20"/>
  <c r="K183" i="20"/>
  <c r="C183" i="20"/>
  <c r="M182" i="20"/>
  <c r="L182" i="20"/>
  <c r="K182" i="20"/>
  <c r="C182" i="20"/>
  <c r="L181" i="20"/>
  <c r="C181" i="20"/>
  <c r="M180" i="20"/>
  <c r="L180" i="20"/>
  <c r="K180" i="20"/>
  <c r="C180" i="20"/>
  <c r="M179" i="20"/>
  <c r="L179" i="20"/>
  <c r="K179" i="20"/>
  <c r="C179" i="20"/>
  <c r="M178" i="20"/>
  <c r="L178" i="20"/>
  <c r="K178" i="20"/>
  <c r="C178" i="20"/>
  <c r="M177" i="20"/>
  <c r="L177" i="20"/>
  <c r="K177" i="20"/>
  <c r="C177" i="20"/>
  <c r="M176" i="20"/>
  <c r="L176" i="20"/>
  <c r="K176" i="20"/>
  <c r="C176" i="20"/>
  <c r="M175" i="20"/>
  <c r="L175" i="20"/>
  <c r="K175" i="20"/>
  <c r="C175" i="20"/>
  <c r="M174" i="20"/>
  <c r="L174" i="20"/>
  <c r="K174" i="20"/>
  <c r="C174" i="20"/>
  <c r="L173" i="20"/>
  <c r="C173" i="20"/>
  <c r="M172" i="20"/>
  <c r="L172" i="20"/>
  <c r="K172" i="20"/>
  <c r="C172" i="20"/>
  <c r="M171" i="20"/>
  <c r="L171" i="20"/>
  <c r="K171" i="20"/>
  <c r="C171" i="20"/>
  <c r="M170" i="20"/>
  <c r="L170" i="20"/>
  <c r="K170" i="20"/>
  <c r="C170" i="20"/>
  <c r="M169" i="20"/>
  <c r="L169" i="20"/>
  <c r="K169" i="20"/>
  <c r="C169" i="20"/>
  <c r="M168" i="20"/>
  <c r="L168" i="20"/>
  <c r="K168" i="20"/>
  <c r="C168" i="20"/>
  <c r="M167" i="20"/>
  <c r="L167" i="20"/>
  <c r="K167" i="20"/>
  <c r="C167" i="20"/>
  <c r="M166" i="20"/>
  <c r="L166" i="20"/>
  <c r="K166" i="20"/>
  <c r="C166" i="20"/>
  <c r="L165" i="20"/>
  <c r="C165" i="20"/>
  <c r="M164" i="20"/>
  <c r="L164" i="20"/>
  <c r="K164" i="20"/>
  <c r="C164" i="20"/>
  <c r="M163" i="20"/>
  <c r="L163" i="20"/>
  <c r="K163" i="20"/>
  <c r="C163" i="20"/>
  <c r="M162" i="20"/>
  <c r="L162" i="20"/>
  <c r="K162" i="20"/>
  <c r="C162" i="20"/>
  <c r="M161" i="20"/>
  <c r="L161" i="20"/>
  <c r="K161" i="20"/>
  <c r="C161" i="20"/>
  <c r="M160" i="20"/>
  <c r="L160" i="20"/>
  <c r="K160" i="20"/>
  <c r="C160" i="20"/>
  <c r="M159" i="20"/>
  <c r="L159" i="20"/>
  <c r="K159" i="20"/>
  <c r="C159" i="20"/>
  <c r="M158" i="20"/>
  <c r="L158" i="20"/>
  <c r="K158" i="20"/>
  <c r="C158" i="20"/>
  <c r="L157" i="20"/>
  <c r="C157" i="20"/>
  <c r="M156" i="20"/>
  <c r="L156" i="20"/>
  <c r="K156" i="20"/>
  <c r="C156" i="20"/>
  <c r="M155" i="20"/>
  <c r="L155" i="20"/>
  <c r="K155" i="20"/>
  <c r="C155" i="20"/>
  <c r="M154" i="20"/>
  <c r="L154" i="20"/>
  <c r="K154" i="20"/>
  <c r="C154" i="20"/>
  <c r="M153" i="20"/>
  <c r="L153" i="20"/>
  <c r="K153" i="20"/>
  <c r="C153" i="20"/>
  <c r="M152" i="20"/>
  <c r="L152" i="20"/>
  <c r="K152" i="20"/>
  <c r="C152" i="20"/>
  <c r="M151" i="20"/>
  <c r="L151" i="20"/>
  <c r="K151" i="20"/>
  <c r="C151" i="20"/>
  <c r="M150" i="20"/>
  <c r="L150" i="20"/>
  <c r="K150" i="20"/>
  <c r="C150" i="20"/>
  <c r="L149" i="20"/>
  <c r="C149" i="20"/>
  <c r="M148" i="20"/>
  <c r="L148" i="20"/>
  <c r="K148" i="20"/>
  <c r="C148" i="20"/>
  <c r="M147" i="20"/>
  <c r="L147" i="20"/>
  <c r="K147" i="20"/>
  <c r="C147" i="20"/>
  <c r="M146" i="20"/>
  <c r="L146" i="20"/>
  <c r="K146" i="20"/>
  <c r="C146" i="20"/>
  <c r="M145" i="20"/>
  <c r="L145" i="20"/>
  <c r="K145" i="20"/>
  <c r="C145" i="20"/>
  <c r="M144" i="20"/>
  <c r="L144" i="20"/>
  <c r="K144" i="20"/>
  <c r="C144" i="20"/>
  <c r="M143" i="20"/>
  <c r="L143" i="20"/>
  <c r="K143" i="20"/>
  <c r="C143" i="20"/>
  <c r="M142" i="20"/>
  <c r="L142" i="20"/>
  <c r="K142" i="20"/>
  <c r="C142" i="20"/>
  <c r="L141" i="20"/>
  <c r="C141" i="20"/>
  <c r="M140" i="20"/>
  <c r="L140" i="20"/>
  <c r="K140" i="20"/>
  <c r="C140" i="20"/>
  <c r="M139" i="20"/>
  <c r="L139" i="20"/>
  <c r="K139" i="20"/>
  <c r="C139" i="20"/>
  <c r="M138" i="20"/>
  <c r="L138" i="20"/>
  <c r="K138" i="20"/>
  <c r="C138" i="20"/>
  <c r="M137" i="20"/>
  <c r="L137" i="20"/>
  <c r="K137" i="20"/>
  <c r="C137" i="20"/>
  <c r="M136" i="20"/>
  <c r="L136" i="20"/>
  <c r="K136" i="20"/>
  <c r="C136" i="20"/>
  <c r="M135" i="20"/>
  <c r="L135" i="20"/>
  <c r="K135" i="20"/>
  <c r="C135" i="20"/>
  <c r="M134" i="20"/>
  <c r="L134" i="20"/>
  <c r="K134" i="20"/>
  <c r="C134" i="20"/>
  <c r="L133" i="20"/>
  <c r="C133" i="20"/>
  <c r="M132" i="20"/>
  <c r="L132" i="20"/>
  <c r="K132" i="20"/>
  <c r="C132" i="20"/>
  <c r="M131" i="20"/>
  <c r="L131" i="20"/>
  <c r="K131" i="20"/>
  <c r="C131" i="20"/>
  <c r="M130" i="20"/>
  <c r="L130" i="20"/>
  <c r="K130" i="20"/>
  <c r="C130" i="20"/>
  <c r="M129" i="20"/>
  <c r="L129" i="20"/>
  <c r="K129" i="20"/>
  <c r="C129" i="20"/>
  <c r="M128" i="20"/>
  <c r="L128" i="20"/>
  <c r="K128" i="20"/>
  <c r="C128" i="20"/>
  <c r="M127" i="20"/>
  <c r="L127" i="20"/>
  <c r="K127" i="20"/>
  <c r="C127" i="20"/>
  <c r="M126" i="20"/>
  <c r="L126" i="20"/>
  <c r="K126" i="20"/>
  <c r="C126" i="20"/>
  <c r="L125" i="20"/>
  <c r="C125" i="20"/>
  <c r="M124" i="20"/>
  <c r="L124" i="20"/>
  <c r="K124" i="20"/>
  <c r="C124" i="20"/>
  <c r="M123" i="20"/>
  <c r="L123" i="20"/>
  <c r="K123" i="20"/>
  <c r="C123" i="20"/>
  <c r="M122" i="20"/>
  <c r="L122" i="20"/>
  <c r="K122" i="20"/>
  <c r="C122" i="20"/>
  <c r="M121" i="20"/>
  <c r="L121" i="20"/>
  <c r="K121" i="20"/>
  <c r="C121" i="20"/>
  <c r="M120" i="20"/>
  <c r="L120" i="20"/>
  <c r="K120" i="20"/>
  <c r="C120" i="20"/>
  <c r="M119" i="20"/>
  <c r="L119" i="20"/>
  <c r="K119" i="20"/>
  <c r="C119" i="20"/>
  <c r="M118" i="20"/>
  <c r="L118" i="20"/>
  <c r="K118" i="20"/>
  <c r="C118" i="20"/>
  <c r="L117" i="20"/>
  <c r="C117" i="20"/>
  <c r="M116" i="20"/>
  <c r="L116" i="20"/>
  <c r="K116" i="20"/>
  <c r="C116" i="20"/>
  <c r="M115" i="20"/>
  <c r="L115" i="20"/>
  <c r="K115" i="20"/>
  <c r="C115" i="20"/>
  <c r="M114" i="20"/>
  <c r="L114" i="20"/>
  <c r="K114" i="20"/>
  <c r="C114" i="20"/>
  <c r="M113" i="20"/>
  <c r="L113" i="20"/>
  <c r="K113" i="20"/>
  <c r="C113" i="20"/>
  <c r="M112" i="20"/>
  <c r="L112" i="20"/>
  <c r="K112" i="20"/>
  <c r="C112" i="20"/>
  <c r="M111" i="20"/>
  <c r="L111" i="20"/>
  <c r="K111" i="20"/>
  <c r="C111" i="20"/>
  <c r="M110" i="20"/>
  <c r="L110" i="20"/>
  <c r="K110" i="20"/>
  <c r="C110" i="20"/>
  <c r="L109" i="20"/>
  <c r="C109" i="20"/>
  <c r="M108" i="20"/>
  <c r="L108" i="20"/>
  <c r="K108" i="20"/>
  <c r="C108" i="20"/>
  <c r="M107" i="20"/>
  <c r="L107" i="20"/>
  <c r="K107" i="20"/>
  <c r="C107" i="20"/>
  <c r="M106" i="20"/>
  <c r="L106" i="20"/>
  <c r="K106" i="20"/>
  <c r="C106" i="20"/>
  <c r="M105" i="20"/>
  <c r="L105" i="20"/>
  <c r="K105" i="20"/>
  <c r="C105" i="20"/>
  <c r="M104" i="20"/>
  <c r="L104" i="20"/>
  <c r="K104" i="20"/>
  <c r="C104" i="20"/>
  <c r="M103" i="20"/>
  <c r="L103" i="20"/>
  <c r="K103" i="20"/>
  <c r="C103" i="20"/>
  <c r="M102" i="20"/>
  <c r="L102" i="20"/>
  <c r="K102" i="20"/>
  <c r="C102" i="20"/>
  <c r="L101" i="20"/>
  <c r="C101" i="20"/>
  <c r="M100" i="20"/>
  <c r="L100" i="20"/>
  <c r="K100" i="20"/>
  <c r="C100" i="20"/>
  <c r="M99" i="20"/>
  <c r="L99" i="20"/>
  <c r="K99" i="20"/>
  <c r="C99" i="20"/>
  <c r="M98" i="20"/>
  <c r="L98" i="20"/>
  <c r="K98" i="20"/>
  <c r="C98" i="20"/>
  <c r="M97" i="20"/>
  <c r="L97" i="20"/>
  <c r="K97" i="20"/>
  <c r="C97" i="20"/>
  <c r="M96" i="20"/>
  <c r="L96" i="20"/>
  <c r="K96" i="20"/>
  <c r="C96" i="20"/>
  <c r="M95" i="20"/>
  <c r="L95" i="20"/>
  <c r="K95" i="20"/>
  <c r="C95" i="20"/>
  <c r="M94" i="20"/>
  <c r="L94" i="20"/>
  <c r="K94" i="20"/>
  <c r="C94" i="20"/>
  <c r="L93" i="20"/>
  <c r="C93" i="20"/>
  <c r="M92" i="20"/>
  <c r="L92" i="20"/>
  <c r="K92" i="20"/>
  <c r="C92" i="20"/>
  <c r="M91" i="20"/>
  <c r="L91" i="20"/>
  <c r="K91" i="20"/>
  <c r="C91" i="20"/>
  <c r="M90" i="20"/>
  <c r="L90" i="20"/>
  <c r="K90" i="20"/>
  <c r="C90" i="20"/>
  <c r="M89" i="20"/>
  <c r="L89" i="20"/>
  <c r="K89" i="20"/>
  <c r="C89" i="20"/>
  <c r="M88" i="20"/>
  <c r="L88" i="20"/>
  <c r="K88" i="20"/>
  <c r="C88" i="20"/>
  <c r="M87" i="20"/>
  <c r="L87" i="20"/>
  <c r="K87" i="20"/>
  <c r="C87" i="20"/>
  <c r="M86" i="20"/>
  <c r="L86" i="20"/>
  <c r="K86" i="20"/>
  <c r="C86" i="20"/>
  <c r="L85" i="20"/>
  <c r="C85" i="20"/>
  <c r="M84" i="20"/>
  <c r="L84" i="20"/>
  <c r="K84" i="20"/>
  <c r="C84" i="20"/>
  <c r="M83" i="20"/>
  <c r="L83" i="20"/>
  <c r="K83" i="20"/>
  <c r="C83" i="20"/>
  <c r="M82" i="20"/>
  <c r="L82" i="20"/>
  <c r="K82" i="20"/>
  <c r="C82" i="20"/>
  <c r="M81" i="20"/>
  <c r="L81" i="20"/>
  <c r="K81" i="20"/>
  <c r="C81" i="20"/>
  <c r="M80" i="20"/>
  <c r="L80" i="20"/>
  <c r="K80" i="20"/>
  <c r="C80" i="20"/>
  <c r="M79" i="20"/>
  <c r="L79" i="20"/>
  <c r="K79" i="20"/>
  <c r="C79" i="20"/>
  <c r="M78" i="20"/>
  <c r="L78" i="20"/>
  <c r="K78" i="20"/>
  <c r="C78" i="20"/>
  <c r="L77" i="20"/>
  <c r="C77" i="20"/>
  <c r="M76" i="20"/>
  <c r="L76" i="20"/>
  <c r="K76" i="20"/>
  <c r="C76" i="20"/>
  <c r="M75" i="20"/>
  <c r="L75" i="20"/>
  <c r="K75" i="20"/>
  <c r="C75" i="20"/>
  <c r="M74" i="20"/>
  <c r="L74" i="20"/>
  <c r="K74" i="20"/>
  <c r="C74" i="20"/>
  <c r="M73" i="20"/>
  <c r="L73" i="20"/>
  <c r="K73" i="20"/>
  <c r="C73" i="20"/>
  <c r="M72" i="20"/>
  <c r="L72" i="20"/>
  <c r="K72" i="20"/>
  <c r="C72" i="20"/>
  <c r="M71" i="20"/>
  <c r="L71" i="20"/>
  <c r="K71" i="20"/>
  <c r="C71" i="20"/>
  <c r="M70" i="20"/>
  <c r="L70" i="20"/>
  <c r="K70" i="20"/>
  <c r="C70" i="20"/>
  <c r="L69" i="20"/>
  <c r="C69" i="20"/>
  <c r="M68" i="20"/>
  <c r="L68" i="20"/>
  <c r="K68" i="20"/>
  <c r="C68" i="20"/>
  <c r="M67" i="20"/>
  <c r="L67" i="20"/>
  <c r="K67" i="20"/>
  <c r="C67" i="20"/>
  <c r="M66" i="20"/>
  <c r="L66" i="20"/>
  <c r="K66" i="20"/>
  <c r="C66" i="20"/>
  <c r="M65" i="20"/>
  <c r="L65" i="20"/>
  <c r="K65" i="20"/>
  <c r="C65" i="20"/>
  <c r="M64" i="20"/>
  <c r="L64" i="20"/>
  <c r="K64" i="20"/>
  <c r="C64" i="20"/>
  <c r="M63" i="20"/>
  <c r="L63" i="20"/>
  <c r="K63" i="20"/>
  <c r="C63" i="20"/>
  <c r="M62" i="20"/>
  <c r="L62" i="20"/>
  <c r="K62" i="20"/>
  <c r="C62" i="20"/>
  <c r="L61" i="20"/>
  <c r="C61" i="20"/>
  <c r="M60" i="20"/>
  <c r="L60" i="20"/>
  <c r="K60" i="20"/>
  <c r="C60" i="20"/>
  <c r="M59" i="20"/>
  <c r="L59" i="20"/>
  <c r="K59" i="20"/>
  <c r="C59" i="20"/>
  <c r="M58" i="20"/>
  <c r="L58" i="20"/>
  <c r="K58" i="20"/>
  <c r="C58" i="20"/>
  <c r="M57" i="20"/>
  <c r="L57" i="20"/>
  <c r="K57" i="20"/>
  <c r="C57" i="20"/>
  <c r="M56" i="20"/>
  <c r="L56" i="20"/>
  <c r="K56" i="20"/>
  <c r="C56" i="20"/>
  <c r="M55" i="20"/>
  <c r="L55" i="20"/>
  <c r="K55" i="20"/>
  <c r="C55" i="20"/>
  <c r="M54" i="20"/>
  <c r="L54" i="20"/>
  <c r="K54" i="20"/>
  <c r="C54" i="20"/>
  <c r="L53" i="20"/>
  <c r="C53" i="20"/>
  <c r="M52" i="20"/>
  <c r="L52" i="20"/>
  <c r="K52" i="20"/>
  <c r="C52" i="20"/>
  <c r="M51" i="20"/>
  <c r="L51" i="20"/>
  <c r="K51" i="20"/>
  <c r="C51" i="20"/>
  <c r="M50" i="20"/>
  <c r="L50" i="20"/>
  <c r="K50" i="20"/>
  <c r="C50" i="20"/>
  <c r="M49" i="20"/>
  <c r="L49" i="20"/>
  <c r="K49" i="20"/>
  <c r="C49" i="20"/>
  <c r="M48" i="20"/>
  <c r="L48" i="20"/>
  <c r="K48" i="20"/>
  <c r="C48" i="20"/>
  <c r="M47" i="20"/>
  <c r="L47" i="20"/>
  <c r="K47" i="20"/>
  <c r="C47" i="20"/>
  <c r="M46" i="20"/>
  <c r="L46" i="20"/>
  <c r="K46" i="20"/>
  <c r="C46" i="20"/>
  <c r="L45" i="20"/>
  <c r="C45" i="20"/>
  <c r="M44" i="20"/>
  <c r="L44" i="20"/>
  <c r="K44" i="20"/>
  <c r="C44" i="20"/>
  <c r="M43" i="20"/>
  <c r="L43" i="20"/>
  <c r="K43" i="20"/>
  <c r="C43" i="20"/>
  <c r="M42" i="20"/>
  <c r="L42" i="20"/>
  <c r="K42" i="20"/>
  <c r="C42" i="20"/>
  <c r="M41" i="20"/>
  <c r="L41" i="20"/>
  <c r="K41" i="20"/>
  <c r="C41" i="20"/>
  <c r="M40" i="20"/>
  <c r="L40" i="20"/>
  <c r="K40" i="20"/>
  <c r="C40" i="20"/>
  <c r="M39" i="20"/>
  <c r="L39" i="20"/>
  <c r="K39" i="20"/>
  <c r="C39" i="20"/>
  <c r="M38" i="20"/>
  <c r="L38" i="20"/>
  <c r="K38" i="20"/>
  <c r="C38" i="20"/>
  <c r="L37" i="20"/>
  <c r="C37" i="20"/>
  <c r="M36" i="20"/>
  <c r="L36" i="20"/>
  <c r="K36" i="20"/>
  <c r="C36" i="20"/>
  <c r="M35" i="20"/>
  <c r="L35" i="20"/>
  <c r="K35" i="20"/>
  <c r="C35" i="20"/>
  <c r="M34" i="20"/>
  <c r="L34" i="20"/>
  <c r="K34" i="20"/>
  <c r="C34" i="20"/>
  <c r="M33" i="20"/>
  <c r="L33" i="20"/>
  <c r="K33" i="20"/>
  <c r="C33" i="20"/>
  <c r="M32" i="20"/>
  <c r="L32" i="20"/>
  <c r="K32" i="20"/>
  <c r="C32" i="20"/>
  <c r="M31" i="20"/>
  <c r="L31" i="20"/>
  <c r="K31" i="20"/>
  <c r="C31" i="20"/>
  <c r="M30" i="20"/>
  <c r="L30" i="20"/>
  <c r="K30" i="20"/>
  <c r="C30" i="20"/>
  <c r="L29" i="20"/>
  <c r="C29" i="20"/>
  <c r="M28" i="20"/>
  <c r="L28" i="20"/>
  <c r="K28" i="20"/>
  <c r="C28" i="20"/>
  <c r="M27" i="20"/>
  <c r="L27" i="20"/>
  <c r="K27" i="20"/>
  <c r="C27" i="20"/>
  <c r="M26" i="20"/>
  <c r="L26" i="20"/>
  <c r="K26" i="20"/>
  <c r="C26" i="20"/>
  <c r="M25" i="20"/>
  <c r="L25" i="20"/>
  <c r="K25" i="20"/>
  <c r="C25" i="20"/>
  <c r="M24" i="20"/>
  <c r="L24" i="20"/>
  <c r="K24" i="20"/>
  <c r="C24" i="20"/>
  <c r="M23" i="20"/>
  <c r="L23" i="20"/>
  <c r="K23" i="20"/>
  <c r="C23" i="20"/>
  <c r="M22" i="20"/>
  <c r="L22" i="20"/>
  <c r="K22" i="20"/>
  <c r="C22" i="20"/>
  <c r="L21" i="20"/>
  <c r="C21" i="20"/>
  <c r="M20" i="20"/>
  <c r="L20" i="20"/>
  <c r="K20" i="20"/>
  <c r="C20" i="20"/>
  <c r="M19" i="20"/>
  <c r="L19" i="20"/>
  <c r="K19" i="20"/>
  <c r="C19" i="20"/>
  <c r="M18" i="20"/>
  <c r="L18" i="20"/>
  <c r="K18" i="20"/>
  <c r="C18" i="20"/>
  <c r="M17" i="20"/>
  <c r="L17" i="20"/>
  <c r="K17" i="20"/>
  <c r="C17" i="20"/>
  <c r="M16" i="20"/>
  <c r="L16" i="20"/>
  <c r="K16" i="20"/>
  <c r="C16" i="20"/>
  <c r="M15" i="20"/>
  <c r="L15" i="20"/>
  <c r="K15" i="20"/>
  <c r="C15" i="20"/>
  <c r="M14" i="20"/>
  <c r="L14" i="20"/>
  <c r="K14" i="20"/>
  <c r="C14" i="20"/>
  <c r="L13" i="20"/>
  <c r="C13" i="20"/>
  <c r="M12" i="20"/>
  <c r="L12" i="20"/>
  <c r="K12" i="20"/>
  <c r="C12" i="20"/>
  <c r="M11" i="20"/>
  <c r="L11" i="20"/>
  <c r="K11" i="20"/>
  <c r="C11" i="20"/>
  <c r="M10" i="20"/>
  <c r="L10" i="20"/>
  <c r="K10" i="20"/>
  <c r="C10" i="20"/>
  <c r="M9" i="20"/>
  <c r="L9" i="20"/>
  <c r="K9" i="20"/>
  <c r="C9" i="20"/>
  <c r="M8" i="20"/>
  <c r="L8" i="20"/>
  <c r="K8" i="20"/>
  <c r="C8" i="20"/>
  <c r="M7" i="20"/>
  <c r="L7" i="20"/>
  <c r="K7" i="20"/>
  <c r="C7" i="20"/>
  <c r="I5" i="20"/>
  <c r="J2" i="20"/>
  <c r="K709" i="20" l="1"/>
  <c r="M709" i="20"/>
  <c r="K765" i="20"/>
  <c r="M765" i="20"/>
  <c r="K789" i="20"/>
  <c r="M789" i="20"/>
  <c r="K797" i="20"/>
  <c r="M797" i="20"/>
  <c r="K805" i="20"/>
  <c r="M805" i="20"/>
  <c r="K813" i="20"/>
  <c r="M813" i="20"/>
  <c r="K821" i="20"/>
  <c r="M821" i="20"/>
  <c r="K845" i="20"/>
  <c r="M845" i="20"/>
  <c r="K885" i="20"/>
  <c r="M885" i="20"/>
  <c r="K893" i="20"/>
  <c r="M893" i="20"/>
  <c r="K901" i="20"/>
  <c r="M901" i="20"/>
  <c r="K909" i="20"/>
  <c r="M909" i="20"/>
  <c r="K917" i="20"/>
  <c r="M917" i="20"/>
  <c r="K925" i="20"/>
  <c r="M925" i="20"/>
  <c r="K933" i="20"/>
  <c r="M933" i="20"/>
  <c r="K941" i="20"/>
  <c r="M941" i="20"/>
  <c r="K949" i="20"/>
  <c r="M949" i="20"/>
  <c r="K957" i="20"/>
  <c r="M957" i="20"/>
  <c r="K965" i="20"/>
  <c r="M965" i="20"/>
  <c r="K973" i="20"/>
  <c r="M973" i="20"/>
  <c r="K981" i="20"/>
  <c r="M981" i="20"/>
  <c r="K989" i="20"/>
  <c r="M989" i="20"/>
  <c r="K997" i="20"/>
  <c r="M997" i="20"/>
  <c r="K1005" i="20"/>
  <c r="M1005" i="20"/>
  <c r="K1013" i="20"/>
  <c r="M1013" i="20"/>
  <c r="K1021" i="20"/>
  <c r="M1021" i="20"/>
  <c r="K1029" i="20"/>
  <c r="M1029" i="20"/>
  <c r="K1037" i="20"/>
  <c r="M1037" i="20"/>
  <c r="K1045" i="20"/>
  <c r="M1045" i="20"/>
  <c r="K1053" i="20"/>
  <c r="M1053" i="20"/>
  <c r="K1061" i="20"/>
  <c r="M1061" i="20"/>
  <c r="K1069" i="20"/>
  <c r="M1069" i="20"/>
  <c r="K1077" i="20"/>
  <c r="M1077" i="20"/>
  <c r="K1085" i="20"/>
  <c r="M1085" i="20"/>
  <c r="K1093" i="20"/>
  <c r="M1093" i="20"/>
  <c r="K1101" i="20"/>
  <c r="M1101" i="20"/>
  <c r="K1109" i="20"/>
  <c r="M1109" i="20"/>
  <c r="K1117" i="20"/>
  <c r="M1117" i="20"/>
  <c r="K1125" i="20"/>
  <c r="M1125" i="20"/>
  <c r="K1133" i="20"/>
  <c r="M1133" i="20"/>
  <c r="K1141" i="20"/>
  <c r="M1141" i="20"/>
  <c r="K1149" i="20"/>
  <c r="M1149" i="20"/>
  <c r="K1157" i="20"/>
  <c r="M1157" i="20"/>
  <c r="K1165" i="20"/>
  <c r="M1165" i="20"/>
  <c r="K1173" i="20"/>
  <c r="M1173" i="20"/>
  <c r="K1181" i="20"/>
  <c r="M1181" i="20"/>
  <c r="K1189" i="20"/>
  <c r="M1189" i="20"/>
  <c r="K1197" i="20"/>
  <c r="M1197" i="20"/>
  <c r="K1205" i="20"/>
  <c r="M1205" i="20"/>
  <c r="K1213" i="20"/>
  <c r="M1213" i="20"/>
  <c r="K1221" i="20"/>
  <c r="M1221" i="20"/>
  <c r="K693" i="20"/>
  <c r="M693" i="20"/>
  <c r="K749" i="20"/>
  <c r="M749" i="20"/>
  <c r="K853" i="20"/>
  <c r="M853" i="20"/>
  <c r="K37" i="20"/>
  <c r="K53" i="20"/>
  <c r="K93" i="20"/>
  <c r="K205" i="20"/>
  <c r="K237" i="20"/>
  <c r="K245" i="20"/>
  <c r="K341" i="20"/>
  <c r="K357" i="20"/>
  <c r="K381" i="20"/>
  <c r="K397" i="20"/>
  <c r="K429" i="20"/>
  <c r="K437" i="20"/>
  <c r="K445" i="20"/>
  <c r="K453" i="20"/>
  <c r="K477" i="20"/>
  <c r="K485" i="20"/>
  <c r="K493" i="20"/>
  <c r="K501" i="20"/>
  <c r="K517" i="20"/>
  <c r="K525" i="20"/>
  <c r="K533" i="20"/>
  <c r="K541" i="20"/>
  <c r="K549" i="20"/>
  <c r="K613" i="20"/>
  <c r="K677" i="20"/>
  <c r="M677" i="20"/>
  <c r="K725" i="20"/>
  <c r="M725" i="20"/>
  <c r="K773" i="20"/>
  <c r="M773" i="20"/>
  <c r="K861" i="20"/>
  <c r="M861" i="20"/>
  <c r="K621" i="20"/>
  <c r="K13" i="20"/>
  <c r="L1230" i="20" s="1"/>
  <c r="K45" i="20"/>
  <c r="K61" i="20"/>
  <c r="K69" i="20"/>
  <c r="K77" i="20"/>
  <c r="K101" i="20"/>
  <c r="K181" i="20"/>
  <c r="K189" i="20"/>
  <c r="K213" i="20"/>
  <c r="K253" i="20"/>
  <c r="K261" i="20"/>
  <c r="K269" i="20"/>
  <c r="K277" i="20"/>
  <c r="K285" i="20"/>
  <c r="K293" i="20"/>
  <c r="K301" i="20"/>
  <c r="K309" i="20"/>
  <c r="K317" i="20"/>
  <c r="K333" i="20"/>
  <c r="K349" i="20"/>
  <c r="K365" i="20"/>
  <c r="K373" i="20"/>
  <c r="K389" i="20"/>
  <c r="K405" i="20"/>
  <c r="K413" i="20"/>
  <c r="K421" i="20"/>
  <c r="K461" i="20"/>
  <c r="K469" i="20"/>
  <c r="K509" i="20"/>
  <c r="K605" i="20"/>
  <c r="K701" i="20"/>
  <c r="M701" i="20"/>
  <c r="K757" i="20"/>
  <c r="M757" i="20"/>
  <c r="K837" i="20"/>
  <c r="M837" i="20"/>
  <c r="K21" i="20"/>
  <c r="K29" i="20"/>
  <c r="K85" i="20"/>
  <c r="K173" i="20"/>
  <c r="K197" i="20"/>
  <c r="K229" i="20"/>
  <c r="K325" i="20"/>
  <c r="M109" i="20"/>
  <c r="M125" i="20"/>
  <c r="M133" i="20"/>
  <c r="M141" i="20"/>
  <c r="M149" i="20"/>
  <c r="M221" i="20"/>
  <c r="K597" i="20"/>
  <c r="K661" i="20"/>
  <c r="K717" i="20"/>
  <c r="M717" i="20"/>
  <c r="K829" i="20"/>
  <c r="M829" i="20"/>
  <c r="K117" i="20"/>
  <c r="K157" i="20"/>
  <c r="K165" i="20"/>
  <c r="K589" i="20"/>
  <c r="K653" i="20"/>
  <c r="K685" i="20"/>
  <c r="M685" i="20"/>
  <c r="K741" i="20"/>
  <c r="M741" i="20"/>
  <c r="K869" i="20"/>
  <c r="M869" i="20"/>
  <c r="K581" i="20"/>
  <c r="K645" i="20"/>
  <c r="K669" i="20"/>
  <c r="M669" i="20"/>
  <c r="K733" i="20"/>
  <c r="M733" i="20"/>
  <c r="K781" i="20"/>
  <c r="M781" i="20"/>
  <c r="K877" i="20"/>
  <c r="M877" i="20"/>
  <c r="K557" i="20"/>
  <c r="K573" i="20"/>
  <c r="K637" i="20"/>
  <c r="J1230" i="20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C1067" i="19"/>
  <c r="C1066" i="19"/>
  <c r="C1065" i="19"/>
  <c r="C1064" i="19"/>
  <c r="C1063" i="19"/>
  <c r="C1062" i="19"/>
  <c r="C1061" i="19"/>
  <c r="C1060" i="19"/>
  <c r="C1059" i="19"/>
  <c r="C1058" i="19"/>
  <c r="C1057" i="19"/>
  <c r="C1056" i="19"/>
  <c r="C1055" i="19"/>
  <c r="C1054" i="19"/>
  <c r="C1053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4" i="19"/>
  <c r="C913" i="19"/>
  <c r="C912" i="19"/>
  <c r="C911" i="19"/>
  <c r="C910" i="19"/>
  <c r="C909" i="19"/>
  <c r="C908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C806" i="19"/>
  <c r="C805" i="19"/>
  <c r="C804" i="19"/>
  <c r="C803" i="19"/>
  <c r="C802" i="19"/>
  <c r="C801" i="19"/>
  <c r="C800" i="19"/>
  <c r="C799" i="19"/>
  <c r="C798" i="19"/>
  <c r="C797" i="19"/>
  <c r="C796" i="19"/>
  <c r="C795" i="19"/>
  <c r="C794" i="19"/>
  <c r="C793" i="19"/>
  <c r="C792" i="19"/>
  <c r="C791" i="19"/>
  <c r="C790" i="19"/>
  <c r="C789" i="19"/>
  <c r="C788" i="19"/>
  <c r="C787" i="19"/>
  <c r="C786" i="19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C544" i="19"/>
  <c r="C543" i="19"/>
  <c r="C542" i="19"/>
  <c r="C541" i="19"/>
  <c r="C540" i="19"/>
  <c r="C539" i="19"/>
  <c r="C538" i="19"/>
  <c r="C537" i="19"/>
  <c r="C536" i="19"/>
  <c r="C535" i="19"/>
  <c r="C534" i="19"/>
  <c r="C533" i="19"/>
  <c r="C532" i="19"/>
  <c r="C531" i="19"/>
  <c r="C530" i="19"/>
  <c r="C529" i="19"/>
  <c r="C528" i="19"/>
  <c r="C527" i="19"/>
  <c r="C526" i="19"/>
  <c r="C525" i="19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6" i="19"/>
  <c r="C245" i="19"/>
  <c r="C244" i="19"/>
  <c r="C243" i="19"/>
  <c r="C242" i="19"/>
  <c r="C241" i="19"/>
  <c r="C240" i="19"/>
  <c r="C239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L1231" i="20" l="1"/>
  <c r="L1236" i="20" s="1"/>
  <c r="L1238" i="20" s="1"/>
  <c r="M5" i="20" s="1"/>
  <c r="L1192" i="19"/>
  <c r="L1191" i="19"/>
  <c r="L1190" i="19"/>
  <c r="K1188" i="19"/>
  <c r="J1187" i="19"/>
  <c r="L1185" i="19"/>
  <c r="M1185" i="19" s="1"/>
  <c r="K1185" i="19"/>
  <c r="L1184" i="19"/>
  <c r="M1184" i="19" s="1"/>
  <c r="K1184" i="19"/>
  <c r="L1183" i="19"/>
  <c r="M1183" i="19" s="1"/>
  <c r="K1183" i="19"/>
  <c r="L1182" i="19"/>
  <c r="M1182" i="19" s="1"/>
  <c r="K1182" i="19"/>
  <c r="L1181" i="19"/>
  <c r="M1181" i="19" s="1"/>
  <c r="K1181" i="19"/>
  <c r="L1180" i="19"/>
  <c r="M1180" i="19" s="1"/>
  <c r="K1180" i="19"/>
  <c r="L1179" i="19"/>
  <c r="M1179" i="19" s="1"/>
  <c r="K1179" i="19"/>
  <c r="L1178" i="19"/>
  <c r="M1178" i="19" s="1"/>
  <c r="K1178" i="19"/>
  <c r="L1177" i="19"/>
  <c r="M1177" i="19" s="1"/>
  <c r="K1177" i="19"/>
  <c r="L1176" i="19"/>
  <c r="M1176" i="19" s="1"/>
  <c r="K1176" i="19"/>
  <c r="L1175" i="19"/>
  <c r="M1175" i="19" s="1"/>
  <c r="K1175" i="19"/>
  <c r="L1174" i="19"/>
  <c r="M1174" i="19" s="1"/>
  <c r="K1174" i="19"/>
  <c r="L1173" i="19"/>
  <c r="M1173" i="19" s="1"/>
  <c r="K1173" i="19"/>
  <c r="L1172" i="19"/>
  <c r="M1172" i="19" s="1"/>
  <c r="K1172" i="19"/>
  <c r="L1171" i="19"/>
  <c r="M1171" i="19" s="1"/>
  <c r="K1171" i="19"/>
  <c r="L1170" i="19"/>
  <c r="M1170" i="19" s="1"/>
  <c r="K1170" i="19"/>
  <c r="L1169" i="19"/>
  <c r="M1169" i="19" s="1"/>
  <c r="K1169" i="19"/>
  <c r="L1168" i="19"/>
  <c r="M1168" i="19" s="1"/>
  <c r="K1168" i="19"/>
  <c r="L1167" i="19"/>
  <c r="M1167" i="19" s="1"/>
  <c r="K1167" i="19"/>
  <c r="L1166" i="19"/>
  <c r="M1166" i="19" s="1"/>
  <c r="K1166" i="19"/>
  <c r="L1165" i="19"/>
  <c r="M1165" i="19" s="1"/>
  <c r="K1165" i="19"/>
  <c r="L1164" i="19"/>
  <c r="M1164" i="19" s="1"/>
  <c r="K1164" i="19"/>
  <c r="L1163" i="19"/>
  <c r="M1163" i="19" s="1"/>
  <c r="K1163" i="19"/>
  <c r="L1162" i="19"/>
  <c r="M1162" i="19" s="1"/>
  <c r="K1162" i="19"/>
  <c r="L1161" i="19"/>
  <c r="M1161" i="19" s="1"/>
  <c r="K1161" i="19"/>
  <c r="L1160" i="19"/>
  <c r="M1160" i="19" s="1"/>
  <c r="K1160" i="19"/>
  <c r="L1159" i="19"/>
  <c r="M1159" i="19" s="1"/>
  <c r="K1159" i="19"/>
  <c r="L1158" i="19"/>
  <c r="M1158" i="19" s="1"/>
  <c r="K1158" i="19"/>
  <c r="L1157" i="19"/>
  <c r="M1157" i="19" s="1"/>
  <c r="K1157" i="19"/>
  <c r="L1156" i="19"/>
  <c r="M1156" i="19" s="1"/>
  <c r="K1156" i="19"/>
  <c r="L1155" i="19"/>
  <c r="M1155" i="19" s="1"/>
  <c r="K1155" i="19"/>
  <c r="L1154" i="19"/>
  <c r="M1154" i="19" s="1"/>
  <c r="K1154" i="19"/>
  <c r="L1153" i="19"/>
  <c r="M1153" i="19" s="1"/>
  <c r="K1153" i="19"/>
  <c r="L1152" i="19"/>
  <c r="M1152" i="19" s="1"/>
  <c r="K1152" i="19"/>
  <c r="L1151" i="19"/>
  <c r="M1151" i="19" s="1"/>
  <c r="K1151" i="19"/>
  <c r="L1150" i="19"/>
  <c r="M1150" i="19" s="1"/>
  <c r="K1150" i="19"/>
  <c r="L1149" i="19"/>
  <c r="M1149" i="19" s="1"/>
  <c r="K1149" i="19"/>
  <c r="L1148" i="19"/>
  <c r="M1148" i="19" s="1"/>
  <c r="K1148" i="19"/>
  <c r="L1147" i="19"/>
  <c r="M1147" i="19" s="1"/>
  <c r="K1147" i="19"/>
  <c r="L1146" i="19"/>
  <c r="M1146" i="19" s="1"/>
  <c r="K1146" i="19"/>
  <c r="L1145" i="19"/>
  <c r="M1145" i="19" s="1"/>
  <c r="K1145" i="19"/>
  <c r="L1144" i="19"/>
  <c r="M1144" i="19" s="1"/>
  <c r="K1144" i="19"/>
  <c r="L1143" i="19"/>
  <c r="M1143" i="19" s="1"/>
  <c r="K1143" i="19"/>
  <c r="L1142" i="19"/>
  <c r="M1142" i="19" s="1"/>
  <c r="K1142" i="19"/>
  <c r="L1141" i="19"/>
  <c r="M1141" i="19" s="1"/>
  <c r="K1141" i="19"/>
  <c r="L1140" i="19"/>
  <c r="M1140" i="19" s="1"/>
  <c r="K1140" i="19"/>
  <c r="L1139" i="19"/>
  <c r="M1139" i="19" s="1"/>
  <c r="K1139" i="19"/>
  <c r="L1138" i="19"/>
  <c r="M1138" i="19" s="1"/>
  <c r="K1138" i="19"/>
  <c r="L1137" i="19"/>
  <c r="M1137" i="19" s="1"/>
  <c r="K1137" i="19"/>
  <c r="L1136" i="19"/>
  <c r="M1136" i="19" s="1"/>
  <c r="K1136" i="19"/>
  <c r="L1135" i="19"/>
  <c r="M1135" i="19" s="1"/>
  <c r="K1135" i="19"/>
  <c r="L1134" i="19"/>
  <c r="M1134" i="19" s="1"/>
  <c r="K1134" i="19"/>
  <c r="L1133" i="19"/>
  <c r="M1133" i="19" s="1"/>
  <c r="K1133" i="19"/>
  <c r="L1132" i="19"/>
  <c r="M1132" i="19" s="1"/>
  <c r="K1132" i="19"/>
  <c r="L1131" i="19"/>
  <c r="M1131" i="19" s="1"/>
  <c r="K1131" i="19"/>
  <c r="L1130" i="19"/>
  <c r="M1130" i="19" s="1"/>
  <c r="K1130" i="19"/>
  <c r="L1129" i="19"/>
  <c r="M1129" i="19" s="1"/>
  <c r="K1129" i="19"/>
  <c r="L1128" i="19"/>
  <c r="M1128" i="19" s="1"/>
  <c r="K1128" i="19"/>
  <c r="L1127" i="19"/>
  <c r="M1127" i="19" s="1"/>
  <c r="K1127" i="19"/>
  <c r="L1126" i="19"/>
  <c r="M1126" i="19" s="1"/>
  <c r="K1126" i="19"/>
  <c r="L1125" i="19"/>
  <c r="M1125" i="19" s="1"/>
  <c r="K1125" i="19"/>
  <c r="L1124" i="19"/>
  <c r="M1124" i="19" s="1"/>
  <c r="K1124" i="19"/>
  <c r="L1123" i="19"/>
  <c r="M1123" i="19" s="1"/>
  <c r="K1123" i="19"/>
  <c r="L1122" i="19"/>
  <c r="M1122" i="19" s="1"/>
  <c r="K1122" i="19"/>
  <c r="L1121" i="19"/>
  <c r="M1121" i="19" s="1"/>
  <c r="K1121" i="19"/>
  <c r="L1120" i="19"/>
  <c r="M1120" i="19" s="1"/>
  <c r="K1120" i="19"/>
  <c r="L1119" i="19"/>
  <c r="M1119" i="19" s="1"/>
  <c r="K1119" i="19"/>
  <c r="L1118" i="19"/>
  <c r="M1118" i="19" s="1"/>
  <c r="K1118" i="19"/>
  <c r="L1117" i="19"/>
  <c r="M1117" i="19" s="1"/>
  <c r="K1117" i="19"/>
  <c r="L1116" i="19"/>
  <c r="M1116" i="19" s="1"/>
  <c r="K1116" i="19"/>
  <c r="L1115" i="19"/>
  <c r="M1115" i="19" s="1"/>
  <c r="K1115" i="19"/>
  <c r="L1114" i="19"/>
  <c r="M1114" i="19" s="1"/>
  <c r="K1114" i="19"/>
  <c r="L1113" i="19"/>
  <c r="M1113" i="19" s="1"/>
  <c r="K1113" i="19"/>
  <c r="L1112" i="19"/>
  <c r="M1112" i="19" s="1"/>
  <c r="K1112" i="19"/>
  <c r="L1111" i="19"/>
  <c r="M1111" i="19" s="1"/>
  <c r="K1111" i="19"/>
  <c r="L1110" i="19"/>
  <c r="M1110" i="19" s="1"/>
  <c r="K1110" i="19"/>
  <c r="L1109" i="19"/>
  <c r="M1109" i="19" s="1"/>
  <c r="K1109" i="19"/>
  <c r="L1108" i="19"/>
  <c r="M1108" i="19" s="1"/>
  <c r="K1108" i="19"/>
  <c r="L1107" i="19"/>
  <c r="M1107" i="19" s="1"/>
  <c r="K1107" i="19"/>
  <c r="L1106" i="19"/>
  <c r="M1106" i="19" s="1"/>
  <c r="K1106" i="19"/>
  <c r="L1105" i="19"/>
  <c r="M1105" i="19" s="1"/>
  <c r="K1105" i="19"/>
  <c r="L1104" i="19"/>
  <c r="M1104" i="19" s="1"/>
  <c r="K1104" i="19"/>
  <c r="L1103" i="19"/>
  <c r="M1103" i="19" s="1"/>
  <c r="K1103" i="19"/>
  <c r="L1102" i="19"/>
  <c r="M1102" i="19" s="1"/>
  <c r="K1102" i="19"/>
  <c r="L1101" i="19"/>
  <c r="M1101" i="19" s="1"/>
  <c r="K1101" i="19"/>
  <c r="L1100" i="19"/>
  <c r="M1100" i="19" s="1"/>
  <c r="K1100" i="19"/>
  <c r="L1099" i="19"/>
  <c r="M1099" i="19" s="1"/>
  <c r="K1099" i="19"/>
  <c r="L1098" i="19"/>
  <c r="M1098" i="19" s="1"/>
  <c r="K1098" i="19"/>
  <c r="L1097" i="19"/>
  <c r="M1097" i="19" s="1"/>
  <c r="K1097" i="19"/>
  <c r="L1096" i="19"/>
  <c r="M1096" i="19" s="1"/>
  <c r="K1096" i="19"/>
  <c r="L1095" i="19"/>
  <c r="M1095" i="19" s="1"/>
  <c r="K1095" i="19"/>
  <c r="L1094" i="19"/>
  <c r="M1094" i="19" s="1"/>
  <c r="K1094" i="19"/>
  <c r="L1093" i="19"/>
  <c r="M1093" i="19" s="1"/>
  <c r="K1093" i="19"/>
  <c r="L1092" i="19"/>
  <c r="M1092" i="19" s="1"/>
  <c r="K1092" i="19"/>
  <c r="L1091" i="19"/>
  <c r="M1091" i="19" s="1"/>
  <c r="K1091" i="19"/>
  <c r="L1090" i="19"/>
  <c r="M1090" i="19" s="1"/>
  <c r="K1090" i="19"/>
  <c r="L1089" i="19"/>
  <c r="M1089" i="19" s="1"/>
  <c r="K1089" i="19"/>
  <c r="L1088" i="19"/>
  <c r="M1088" i="19" s="1"/>
  <c r="K1088" i="19"/>
  <c r="L1087" i="19"/>
  <c r="M1087" i="19" s="1"/>
  <c r="K1087" i="19"/>
  <c r="L1086" i="19"/>
  <c r="M1086" i="19" s="1"/>
  <c r="K1086" i="19"/>
  <c r="L1085" i="19"/>
  <c r="M1085" i="19" s="1"/>
  <c r="K1085" i="19"/>
  <c r="L1084" i="19"/>
  <c r="M1084" i="19" s="1"/>
  <c r="K1084" i="19"/>
  <c r="L1083" i="19"/>
  <c r="M1083" i="19" s="1"/>
  <c r="K1083" i="19"/>
  <c r="L1082" i="19"/>
  <c r="M1082" i="19" s="1"/>
  <c r="K1082" i="19"/>
  <c r="L1081" i="19"/>
  <c r="M1081" i="19" s="1"/>
  <c r="K1081" i="19"/>
  <c r="L1080" i="19"/>
  <c r="M1080" i="19" s="1"/>
  <c r="K1080" i="19"/>
  <c r="L1079" i="19"/>
  <c r="M1079" i="19" s="1"/>
  <c r="K1079" i="19"/>
  <c r="L1078" i="19"/>
  <c r="M1078" i="19" s="1"/>
  <c r="K1078" i="19"/>
  <c r="L1077" i="19"/>
  <c r="M1077" i="19" s="1"/>
  <c r="K1077" i="19"/>
  <c r="L1076" i="19"/>
  <c r="M1076" i="19" s="1"/>
  <c r="K1076" i="19"/>
  <c r="L1075" i="19"/>
  <c r="M1075" i="19" s="1"/>
  <c r="K1075" i="19"/>
  <c r="L1074" i="19"/>
  <c r="M1074" i="19" s="1"/>
  <c r="K1074" i="19"/>
  <c r="L1073" i="19"/>
  <c r="M1073" i="19" s="1"/>
  <c r="K1073" i="19"/>
  <c r="L1072" i="19"/>
  <c r="M1072" i="19" s="1"/>
  <c r="K1072" i="19"/>
  <c r="L1071" i="19"/>
  <c r="M1071" i="19" s="1"/>
  <c r="K1071" i="19"/>
  <c r="L1070" i="19"/>
  <c r="M1070" i="19" s="1"/>
  <c r="K1070" i="19"/>
  <c r="L1069" i="19"/>
  <c r="M1069" i="19" s="1"/>
  <c r="K1069" i="19"/>
  <c r="L1068" i="19"/>
  <c r="M1068" i="19" s="1"/>
  <c r="K1068" i="19"/>
  <c r="L1067" i="19"/>
  <c r="M1067" i="19" s="1"/>
  <c r="K1067" i="19"/>
  <c r="L1066" i="19"/>
  <c r="M1066" i="19" s="1"/>
  <c r="K1066" i="19"/>
  <c r="L1065" i="19"/>
  <c r="M1065" i="19" s="1"/>
  <c r="K1065" i="19"/>
  <c r="L1064" i="19"/>
  <c r="M1064" i="19" s="1"/>
  <c r="K1064" i="19"/>
  <c r="L1063" i="19"/>
  <c r="M1063" i="19" s="1"/>
  <c r="K1063" i="19"/>
  <c r="L1062" i="19"/>
  <c r="M1062" i="19" s="1"/>
  <c r="K1062" i="19"/>
  <c r="L1061" i="19"/>
  <c r="M1061" i="19" s="1"/>
  <c r="K1061" i="19"/>
  <c r="L1060" i="19"/>
  <c r="M1060" i="19" s="1"/>
  <c r="K1060" i="19"/>
  <c r="L1059" i="19"/>
  <c r="M1059" i="19" s="1"/>
  <c r="K1059" i="19"/>
  <c r="L1058" i="19"/>
  <c r="M1058" i="19" s="1"/>
  <c r="K1058" i="19"/>
  <c r="L1057" i="19"/>
  <c r="M1057" i="19" s="1"/>
  <c r="K1057" i="19"/>
  <c r="L1056" i="19"/>
  <c r="M1056" i="19" s="1"/>
  <c r="K1056" i="19"/>
  <c r="L1055" i="19"/>
  <c r="M1055" i="19" s="1"/>
  <c r="K1055" i="19"/>
  <c r="L1054" i="19"/>
  <c r="M1054" i="19" s="1"/>
  <c r="K1054" i="19"/>
  <c r="L1053" i="19"/>
  <c r="M1053" i="19" s="1"/>
  <c r="K1053" i="19"/>
  <c r="L1038" i="19"/>
  <c r="M1038" i="19" s="1"/>
  <c r="K1038" i="19"/>
  <c r="L1037" i="19"/>
  <c r="M1037" i="19" s="1"/>
  <c r="K1037" i="19"/>
  <c r="L1036" i="19"/>
  <c r="M1036" i="19" s="1"/>
  <c r="K1036" i="19"/>
  <c r="L1035" i="19"/>
  <c r="M1035" i="19" s="1"/>
  <c r="K1035" i="19"/>
  <c r="L1034" i="19"/>
  <c r="M1034" i="19" s="1"/>
  <c r="K1034" i="19"/>
  <c r="L1033" i="19"/>
  <c r="M1033" i="19" s="1"/>
  <c r="K1033" i="19"/>
  <c r="L1032" i="19"/>
  <c r="M1032" i="19" s="1"/>
  <c r="K1032" i="19"/>
  <c r="L1031" i="19"/>
  <c r="M1031" i="19" s="1"/>
  <c r="K1031" i="19"/>
  <c r="L1030" i="19"/>
  <c r="M1030" i="19" s="1"/>
  <c r="K1030" i="19"/>
  <c r="L1029" i="19"/>
  <c r="M1029" i="19" s="1"/>
  <c r="K1029" i="19"/>
  <c r="L1028" i="19"/>
  <c r="M1028" i="19" s="1"/>
  <c r="K1028" i="19"/>
  <c r="L1027" i="19"/>
  <c r="M1027" i="19" s="1"/>
  <c r="K1027" i="19"/>
  <c r="L1026" i="19"/>
  <c r="M1026" i="19" s="1"/>
  <c r="K1026" i="19"/>
  <c r="L1025" i="19"/>
  <c r="M1025" i="19" s="1"/>
  <c r="K1025" i="19"/>
  <c r="L1024" i="19"/>
  <c r="M1024" i="19" s="1"/>
  <c r="K1024" i="19"/>
  <c r="L1023" i="19"/>
  <c r="M1023" i="19" s="1"/>
  <c r="K1023" i="19"/>
  <c r="L1022" i="19"/>
  <c r="M1022" i="19" s="1"/>
  <c r="K1022" i="19"/>
  <c r="L1021" i="19"/>
  <c r="M1021" i="19" s="1"/>
  <c r="K1021" i="19"/>
  <c r="L1020" i="19"/>
  <c r="M1020" i="19" s="1"/>
  <c r="K1020" i="19"/>
  <c r="L1019" i="19"/>
  <c r="M1019" i="19" s="1"/>
  <c r="K1019" i="19"/>
  <c r="L1018" i="19"/>
  <c r="M1018" i="19" s="1"/>
  <c r="K1018" i="19"/>
  <c r="L1017" i="19"/>
  <c r="M1017" i="19" s="1"/>
  <c r="K1017" i="19"/>
  <c r="L1016" i="19"/>
  <c r="M1016" i="19" s="1"/>
  <c r="K1016" i="19"/>
  <c r="L1015" i="19"/>
  <c r="M1015" i="19" s="1"/>
  <c r="K1015" i="19"/>
  <c r="L1014" i="19"/>
  <c r="M1014" i="19" s="1"/>
  <c r="K1014" i="19"/>
  <c r="L1013" i="19"/>
  <c r="M1013" i="19" s="1"/>
  <c r="K1013" i="19"/>
  <c r="L1012" i="19"/>
  <c r="M1012" i="19" s="1"/>
  <c r="K1012" i="19"/>
  <c r="L1011" i="19"/>
  <c r="M1011" i="19" s="1"/>
  <c r="K1011" i="19"/>
  <c r="L1010" i="19"/>
  <c r="M1010" i="19" s="1"/>
  <c r="K1010" i="19"/>
  <c r="L1009" i="19"/>
  <c r="M1009" i="19" s="1"/>
  <c r="K1009" i="19"/>
  <c r="L1008" i="19"/>
  <c r="M1008" i="19" s="1"/>
  <c r="K1008" i="19"/>
  <c r="L1007" i="19"/>
  <c r="M1007" i="19" s="1"/>
  <c r="K1007" i="19"/>
  <c r="L1006" i="19"/>
  <c r="M1006" i="19" s="1"/>
  <c r="K1006" i="19"/>
  <c r="L1005" i="19"/>
  <c r="M1005" i="19" s="1"/>
  <c r="K1005" i="19"/>
  <c r="L1004" i="19"/>
  <c r="M1004" i="19" s="1"/>
  <c r="K1004" i="19"/>
  <c r="L1003" i="19"/>
  <c r="M1003" i="19" s="1"/>
  <c r="K1003" i="19"/>
  <c r="L1002" i="19"/>
  <c r="M1002" i="19" s="1"/>
  <c r="K1002" i="19"/>
  <c r="L1001" i="19"/>
  <c r="M1001" i="19" s="1"/>
  <c r="K1001" i="19"/>
  <c r="L1000" i="19"/>
  <c r="M1000" i="19" s="1"/>
  <c r="K1000" i="19"/>
  <c r="L999" i="19"/>
  <c r="M999" i="19" s="1"/>
  <c r="K999" i="19"/>
  <c r="L998" i="19"/>
  <c r="M998" i="19" s="1"/>
  <c r="K998" i="19"/>
  <c r="L997" i="19"/>
  <c r="M997" i="19" s="1"/>
  <c r="K997" i="19"/>
  <c r="L996" i="19"/>
  <c r="M996" i="19" s="1"/>
  <c r="K996" i="19"/>
  <c r="L995" i="19"/>
  <c r="M995" i="19" s="1"/>
  <c r="K995" i="19"/>
  <c r="L994" i="19"/>
  <c r="M994" i="19" s="1"/>
  <c r="K994" i="19"/>
  <c r="L993" i="19"/>
  <c r="M993" i="19" s="1"/>
  <c r="K993" i="19"/>
  <c r="L992" i="19"/>
  <c r="M992" i="19" s="1"/>
  <c r="K992" i="19"/>
  <c r="L991" i="19"/>
  <c r="M991" i="19" s="1"/>
  <c r="K991" i="19"/>
  <c r="L990" i="19"/>
  <c r="M990" i="19" s="1"/>
  <c r="K990" i="19"/>
  <c r="L989" i="19"/>
  <c r="M989" i="19" s="1"/>
  <c r="K989" i="19"/>
  <c r="L988" i="19"/>
  <c r="M988" i="19" s="1"/>
  <c r="K988" i="19"/>
  <c r="L987" i="19"/>
  <c r="M987" i="19" s="1"/>
  <c r="K987" i="19"/>
  <c r="L986" i="19"/>
  <c r="M986" i="19" s="1"/>
  <c r="K986" i="19"/>
  <c r="L985" i="19"/>
  <c r="M985" i="19" s="1"/>
  <c r="K985" i="19"/>
  <c r="L984" i="19"/>
  <c r="M984" i="19" s="1"/>
  <c r="K984" i="19"/>
  <c r="L983" i="19"/>
  <c r="M983" i="19" s="1"/>
  <c r="K983" i="19"/>
  <c r="L982" i="19"/>
  <c r="M982" i="19" s="1"/>
  <c r="K982" i="19"/>
  <c r="L981" i="19"/>
  <c r="M981" i="19" s="1"/>
  <c r="K981" i="19"/>
  <c r="L980" i="19"/>
  <c r="M980" i="19" s="1"/>
  <c r="K980" i="19"/>
  <c r="L979" i="19"/>
  <c r="M979" i="19" s="1"/>
  <c r="K979" i="19"/>
  <c r="L978" i="19"/>
  <c r="M978" i="19" s="1"/>
  <c r="K978" i="19"/>
  <c r="L977" i="19"/>
  <c r="M977" i="19" s="1"/>
  <c r="K977" i="19"/>
  <c r="L976" i="19"/>
  <c r="M976" i="19" s="1"/>
  <c r="K976" i="19"/>
  <c r="L975" i="19"/>
  <c r="M975" i="19" s="1"/>
  <c r="K975" i="19"/>
  <c r="L974" i="19"/>
  <c r="M974" i="19" s="1"/>
  <c r="K974" i="19"/>
  <c r="L973" i="19"/>
  <c r="M973" i="19" s="1"/>
  <c r="K973" i="19"/>
  <c r="L972" i="19"/>
  <c r="M972" i="19" s="1"/>
  <c r="K972" i="19"/>
  <c r="L971" i="19"/>
  <c r="M971" i="19" s="1"/>
  <c r="K971" i="19"/>
  <c r="L970" i="19"/>
  <c r="M970" i="19" s="1"/>
  <c r="K970" i="19"/>
  <c r="L969" i="19"/>
  <c r="M969" i="19" s="1"/>
  <c r="K969" i="19"/>
  <c r="L968" i="19"/>
  <c r="M968" i="19" s="1"/>
  <c r="K968" i="19"/>
  <c r="L967" i="19"/>
  <c r="M967" i="19" s="1"/>
  <c r="K967" i="19"/>
  <c r="L966" i="19"/>
  <c r="M966" i="19" s="1"/>
  <c r="K966" i="19"/>
  <c r="L965" i="19"/>
  <c r="M965" i="19" s="1"/>
  <c r="K965" i="19"/>
  <c r="L964" i="19"/>
  <c r="M964" i="19" s="1"/>
  <c r="K964" i="19"/>
  <c r="L963" i="19"/>
  <c r="M963" i="19" s="1"/>
  <c r="K963" i="19"/>
  <c r="L962" i="19"/>
  <c r="M962" i="19" s="1"/>
  <c r="K962" i="19"/>
  <c r="L961" i="19"/>
  <c r="M961" i="19" s="1"/>
  <c r="K961" i="19"/>
  <c r="L960" i="19"/>
  <c r="M960" i="19" s="1"/>
  <c r="K960" i="19"/>
  <c r="L959" i="19"/>
  <c r="M959" i="19" s="1"/>
  <c r="K959" i="19"/>
  <c r="L958" i="19"/>
  <c r="M958" i="19" s="1"/>
  <c r="K958" i="19"/>
  <c r="L957" i="19"/>
  <c r="M957" i="19" s="1"/>
  <c r="K957" i="19"/>
  <c r="L956" i="19"/>
  <c r="M956" i="19" s="1"/>
  <c r="K956" i="19"/>
  <c r="L955" i="19"/>
  <c r="M955" i="19" s="1"/>
  <c r="K955" i="19"/>
  <c r="L954" i="19"/>
  <c r="M954" i="19" s="1"/>
  <c r="K954" i="19"/>
  <c r="L953" i="19"/>
  <c r="M953" i="19" s="1"/>
  <c r="K953" i="19"/>
  <c r="L952" i="19"/>
  <c r="M952" i="19" s="1"/>
  <c r="K952" i="19"/>
  <c r="L951" i="19"/>
  <c r="M951" i="19" s="1"/>
  <c r="K951" i="19"/>
  <c r="L950" i="19"/>
  <c r="M950" i="19" s="1"/>
  <c r="K950" i="19"/>
  <c r="L949" i="19"/>
  <c r="M949" i="19" s="1"/>
  <c r="K949" i="19"/>
  <c r="L948" i="19"/>
  <c r="M948" i="19" s="1"/>
  <c r="K948" i="19"/>
  <c r="L945" i="19"/>
  <c r="M945" i="19" s="1"/>
  <c r="K945" i="19"/>
  <c r="L944" i="19"/>
  <c r="M944" i="19" s="1"/>
  <c r="K944" i="19"/>
  <c r="L947" i="19"/>
  <c r="M947" i="19" s="1"/>
  <c r="K947" i="19"/>
  <c r="L946" i="19"/>
  <c r="M946" i="19" s="1"/>
  <c r="K946" i="19"/>
  <c r="L943" i="19"/>
  <c r="M943" i="19" s="1"/>
  <c r="K943" i="19"/>
  <c r="L942" i="19"/>
  <c r="M942" i="19" s="1"/>
  <c r="K942" i="19"/>
  <c r="L941" i="19"/>
  <c r="M941" i="19" s="1"/>
  <c r="K941" i="19"/>
  <c r="L940" i="19"/>
  <c r="M940" i="19" s="1"/>
  <c r="K940" i="19"/>
  <c r="L939" i="19"/>
  <c r="M939" i="19" s="1"/>
  <c r="K939" i="19"/>
  <c r="L938" i="19"/>
  <c r="M938" i="19" s="1"/>
  <c r="K938" i="19"/>
  <c r="L937" i="19"/>
  <c r="M937" i="19" s="1"/>
  <c r="K937" i="19"/>
  <c r="L936" i="19"/>
  <c r="M936" i="19" s="1"/>
  <c r="K936" i="19"/>
  <c r="L934" i="19"/>
  <c r="M934" i="19" s="1"/>
  <c r="K934" i="19"/>
  <c r="L933" i="19"/>
  <c r="M933" i="19" s="1"/>
  <c r="K933" i="19"/>
  <c r="L932" i="19"/>
  <c r="M932" i="19" s="1"/>
  <c r="K932" i="19"/>
  <c r="L931" i="19"/>
  <c r="M931" i="19" s="1"/>
  <c r="K931" i="19"/>
  <c r="L930" i="19"/>
  <c r="M930" i="19" s="1"/>
  <c r="K930" i="19"/>
  <c r="L929" i="19"/>
  <c r="M929" i="19" s="1"/>
  <c r="K929" i="19"/>
  <c r="L928" i="19"/>
  <c r="M928" i="19" s="1"/>
  <c r="K928" i="19"/>
  <c r="L927" i="19"/>
  <c r="M927" i="19" s="1"/>
  <c r="K927" i="19"/>
  <c r="L926" i="19"/>
  <c r="M926" i="19" s="1"/>
  <c r="K926" i="19"/>
  <c r="L925" i="19"/>
  <c r="M925" i="19" s="1"/>
  <c r="K925" i="19"/>
  <c r="L924" i="19"/>
  <c r="M924" i="19" s="1"/>
  <c r="K924" i="19"/>
  <c r="L923" i="19"/>
  <c r="M923" i="19" s="1"/>
  <c r="K923" i="19"/>
  <c r="L922" i="19"/>
  <c r="M922" i="19" s="1"/>
  <c r="K922" i="19"/>
  <c r="L921" i="19"/>
  <c r="M921" i="19" s="1"/>
  <c r="K921" i="19"/>
  <c r="L920" i="19"/>
  <c r="M920" i="19" s="1"/>
  <c r="K920" i="19"/>
  <c r="L919" i="19"/>
  <c r="M919" i="19" s="1"/>
  <c r="K919" i="19"/>
  <c r="L918" i="19"/>
  <c r="M918" i="19" s="1"/>
  <c r="K918" i="19"/>
  <c r="L917" i="19"/>
  <c r="M917" i="19" s="1"/>
  <c r="K917" i="19"/>
  <c r="L916" i="19"/>
  <c r="M916" i="19" s="1"/>
  <c r="K916" i="19"/>
  <c r="L915" i="19"/>
  <c r="M915" i="19" s="1"/>
  <c r="K915" i="19"/>
  <c r="L914" i="19"/>
  <c r="M914" i="19" s="1"/>
  <c r="K914" i="19"/>
  <c r="L913" i="19"/>
  <c r="M913" i="19" s="1"/>
  <c r="K913" i="19"/>
  <c r="L912" i="19"/>
  <c r="M912" i="19" s="1"/>
  <c r="K912" i="19"/>
  <c r="L911" i="19"/>
  <c r="M911" i="19" s="1"/>
  <c r="K911" i="19"/>
  <c r="L910" i="19"/>
  <c r="M910" i="19" s="1"/>
  <c r="K910" i="19"/>
  <c r="L909" i="19"/>
  <c r="M909" i="19" s="1"/>
  <c r="K909" i="19"/>
  <c r="L908" i="19"/>
  <c r="M908" i="19" s="1"/>
  <c r="K908" i="19"/>
  <c r="L907" i="19"/>
  <c r="M907" i="19" s="1"/>
  <c r="K907" i="19"/>
  <c r="L906" i="19"/>
  <c r="M906" i="19" s="1"/>
  <c r="K906" i="19"/>
  <c r="L905" i="19"/>
  <c r="M905" i="19" s="1"/>
  <c r="K905" i="19"/>
  <c r="L904" i="19"/>
  <c r="M904" i="19" s="1"/>
  <c r="K904" i="19"/>
  <c r="L903" i="19"/>
  <c r="M903" i="19" s="1"/>
  <c r="K903" i="19"/>
  <c r="L902" i="19"/>
  <c r="M902" i="19" s="1"/>
  <c r="K902" i="19"/>
  <c r="L901" i="19"/>
  <c r="M901" i="19" s="1"/>
  <c r="K901" i="19"/>
  <c r="L900" i="19"/>
  <c r="M900" i="19" s="1"/>
  <c r="K900" i="19"/>
  <c r="L899" i="19"/>
  <c r="M899" i="19" s="1"/>
  <c r="K899" i="19"/>
  <c r="L898" i="19"/>
  <c r="M898" i="19" s="1"/>
  <c r="K898" i="19"/>
  <c r="L897" i="19"/>
  <c r="M897" i="19" s="1"/>
  <c r="K897" i="19"/>
  <c r="L896" i="19"/>
  <c r="M896" i="19" s="1"/>
  <c r="K896" i="19"/>
  <c r="L895" i="19"/>
  <c r="M895" i="19" s="1"/>
  <c r="K895" i="19"/>
  <c r="L894" i="19"/>
  <c r="M894" i="19" s="1"/>
  <c r="K894" i="19"/>
  <c r="L893" i="19"/>
  <c r="M893" i="19" s="1"/>
  <c r="K893" i="19"/>
  <c r="L892" i="19"/>
  <c r="M892" i="19" s="1"/>
  <c r="K892" i="19"/>
  <c r="L891" i="19"/>
  <c r="M891" i="19" s="1"/>
  <c r="K891" i="19"/>
  <c r="L890" i="19"/>
  <c r="M890" i="19" s="1"/>
  <c r="K890" i="19"/>
  <c r="L889" i="19"/>
  <c r="M889" i="19" s="1"/>
  <c r="K889" i="19"/>
  <c r="L888" i="19"/>
  <c r="M888" i="19" s="1"/>
  <c r="K888" i="19"/>
  <c r="L887" i="19"/>
  <c r="M887" i="19" s="1"/>
  <c r="K887" i="19"/>
  <c r="L886" i="19"/>
  <c r="M886" i="19" s="1"/>
  <c r="K886" i="19"/>
  <c r="L885" i="19"/>
  <c r="M885" i="19" s="1"/>
  <c r="K885" i="19"/>
  <c r="L884" i="19"/>
  <c r="M884" i="19" s="1"/>
  <c r="K884" i="19"/>
  <c r="L883" i="19"/>
  <c r="M883" i="19" s="1"/>
  <c r="K883" i="19"/>
  <c r="L882" i="19"/>
  <c r="M882" i="19" s="1"/>
  <c r="K882" i="19"/>
  <c r="L881" i="19"/>
  <c r="M881" i="19" s="1"/>
  <c r="K881" i="19"/>
  <c r="L880" i="19"/>
  <c r="M880" i="19" s="1"/>
  <c r="K880" i="19"/>
  <c r="L879" i="19"/>
  <c r="M879" i="19" s="1"/>
  <c r="K879" i="19"/>
  <c r="L878" i="19"/>
  <c r="M878" i="19" s="1"/>
  <c r="K878" i="19"/>
  <c r="L877" i="19"/>
  <c r="M877" i="19" s="1"/>
  <c r="K877" i="19"/>
  <c r="L876" i="19"/>
  <c r="M876" i="19" s="1"/>
  <c r="K876" i="19"/>
  <c r="L875" i="19"/>
  <c r="M875" i="19" s="1"/>
  <c r="K875" i="19"/>
  <c r="L874" i="19"/>
  <c r="M874" i="19" s="1"/>
  <c r="K874" i="19"/>
  <c r="L873" i="19"/>
  <c r="M873" i="19" s="1"/>
  <c r="K873" i="19"/>
  <c r="L872" i="19"/>
  <c r="M872" i="19" s="1"/>
  <c r="K872" i="19"/>
  <c r="L871" i="19"/>
  <c r="M871" i="19" s="1"/>
  <c r="K871" i="19"/>
  <c r="L870" i="19"/>
  <c r="M870" i="19" s="1"/>
  <c r="K870" i="19"/>
  <c r="L869" i="19"/>
  <c r="M869" i="19" s="1"/>
  <c r="K869" i="19"/>
  <c r="L868" i="19"/>
  <c r="M868" i="19" s="1"/>
  <c r="K868" i="19"/>
  <c r="L867" i="19"/>
  <c r="M867" i="19" s="1"/>
  <c r="K867" i="19"/>
  <c r="L866" i="19"/>
  <c r="M866" i="19" s="1"/>
  <c r="K866" i="19"/>
  <c r="L865" i="19"/>
  <c r="M865" i="19" s="1"/>
  <c r="K865" i="19"/>
  <c r="L864" i="19"/>
  <c r="M864" i="19" s="1"/>
  <c r="K864" i="19"/>
  <c r="L863" i="19"/>
  <c r="M863" i="19" s="1"/>
  <c r="K863" i="19"/>
  <c r="L862" i="19"/>
  <c r="M862" i="19" s="1"/>
  <c r="K862" i="19"/>
  <c r="L861" i="19"/>
  <c r="M861" i="19" s="1"/>
  <c r="K861" i="19"/>
  <c r="L860" i="19"/>
  <c r="M860" i="19" s="1"/>
  <c r="K860" i="19"/>
  <c r="L859" i="19"/>
  <c r="M859" i="19" s="1"/>
  <c r="K859" i="19"/>
  <c r="L858" i="19"/>
  <c r="M858" i="19" s="1"/>
  <c r="K858" i="19"/>
  <c r="L857" i="19"/>
  <c r="M857" i="19" s="1"/>
  <c r="K857" i="19"/>
  <c r="L856" i="19"/>
  <c r="M856" i="19" s="1"/>
  <c r="K856" i="19"/>
  <c r="L855" i="19"/>
  <c r="M855" i="19" s="1"/>
  <c r="K855" i="19"/>
  <c r="L854" i="19"/>
  <c r="M854" i="19" s="1"/>
  <c r="K854" i="19"/>
  <c r="L853" i="19"/>
  <c r="M853" i="19" s="1"/>
  <c r="K853" i="19"/>
  <c r="L852" i="19"/>
  <c r="M852" i="19" s="1"/>
  <c r="K852" i="19"/>
  <c r="L851" i="19"/>
  <c r="M851" i="19" s="1"/>
  <c r="K851" i="19"/>
  <c r="L850" i="19"/>
  <c r="M850" i="19" s="1"/>
  <c r="K850" i="19"/>
  <c r="L849" i="19"/>
  <c r="M849" i="19" s="1"/>
  <c r="K849" i="19"/>
  <c r="L848" i="19"/>
  <c r="M848" i="19" s="1"/>
  <c r="K848" i="19"/>
  <c r="L847" i="19"/>
  <c r="M847" i="19" s="1"/>
  <c r="K847" i="19"/>
  <c r="L846" i="19"/>
  <c r="M846" i="19" s="1"/>
  <c r="K846" i="19"/>
  <c r="L845" i="19"/>
  <c r="M845" i="19" s="1"/>
  <c r="K845" i="19"/>
  <c r="L844" i="19"/>
  <c r="M844" i="19" s="1"/>
  <c r="K844" i="19"/>
  <c r="L843" i="19"/>
  <c r="M843" i="19" s="1"/>
  <c r="K843" i="19"/>
  <c r="L842" i="19"/>
  <c r="M842" i="19" s="1"/>
  <c r="K842" i="19"/>
  <c r="L841" i="19"/>
  <c r="M841" i="19" s="1"/>
  <c r="K841" i="19"/>
  <c r="L840" i="19"/>
  <c r="M840" i="19" s="1"/>
  <c r="K840" i="19"/>
  <c r="L839" i="19"/>
  <c r="M839" i="19" s="1"/>
  <c r="K839" i="19"/>
  <c r="L838" i="19"/>
  <c r="M838" i="19" s="1"/>
  <c r="K838" i="19"/>
  <c r="L837" i="19"/>
  <c r="M837" i="19" s="1"/>
  <c r="K837" i="19"/>
  <c r="L836" i="19"/>
  <c r="M836" i="19" s="1"/>
  <c r="K836" i="19"/>
  <c r="L835" i="19"/>
  <c r="M835" i="19" s="1"/>
  <c r="K835" i="19"/>
  <c r="L834" i="19"/>
  <c r="M834" i="19" s="1"/>
  <c r="K834" i="19"/>
  <c r="L833" i="19"/>
  <c r="M833" i="19" s="1"/>
  <c r="K833" i="19"/>
  <c r="L832" i="19"/>
  <c r="M832" i="19" s="1"/>
  <c r="K832" i="19"/>
  <c r="L831" i="19"/>
  <c r="M831" i="19" s="1"/>
  <c r="K831" i="19"/>
  <c r="L830" i="19"/>
  <c r="M830" i="19" s="1"/>
  <c r="K830" i="19"/>
  <c r="L829" i="19"/>
  <c r="M829" i="19" s="1"/>
  <c r="K829" i="19"/>
  <c r="L828" i="19"/>
  <c r="M828" i="19" s="1"/>
  <c r="K828" i="19"/>
  <c r="L827" i="19"/>
  <c r="M827" i="19" s="1"/>
  <c r="K827" i="19"/>
  <c r="L826" i="19"/>
  <c r="M826" i="19" s="1"/>
  <c r="K826" i="19"/>
  <c r="L825" i="19"/>
  <c r="M825" i="19" s="1"/>
  <c r="K825" i="19"/>
  <c r="L824" i="19"/>
  <c r="M824" i="19" s="1"/>
  <c r="K824" i="19"/>
  <c r="L823" i="19"/>
  <c r="M823" i="19" s="1"/>
  <c r="K823" i="19"/>
  <c r="L822" i="19"/>
  <c r="M822" i="19" s="1"/>
  <c r="K822" i="19"/>
  <c r="L821" i="19"/>
  <c r="M821" i="19" s="1"/>
  <c r="K821" i="19"/>
  <c r="L820" i="19"/>
  <c r="M820" i="19" s="1"/>
  <c r="K820" i="19"/>
  <c r="L819" i="19"/>
  <c r="M819" i="19" s="1"/>
  <c r="K819" i="19"/>
  <c r="L818" i="19"/>
  <c r="M818" i="19" s="1"/>
  <c r="K818" i="19"/>
  <c r="L817" i="19"/>
  <c r="M817" i="19" s="1"/>
  <c r="K817" i="19"/>
  <c r="L816" i="19"/>
  <c r="M816" i="19" s="1"/>
  <c r="K816" i="19"/>
  <c r="L815" i="19"/>
  <c r="M815" i="19" s="1"/>
  <c r="K815" i="19"/>
  <c r="L814" i="19"/>
  <c r="M814" i="19" s="1"/>
  <c r="K814" i="19"/>
  <c r="L813" i="19"/>
  <c r="M813" i="19" s="1"/>
  <c r="K813" i="19"/>
  <c r="L812" i="19"/>
  <c r="M812" i="19" s="1"/>
  <c r="K812" i="19"/>
  <c r="L811" i="19"/>
  <c r="M811" i="19" s="1"/>
  <c r="K811" i="19"/>
  <c r="L810" i="19"/>
  <c r="M810" i="19" s="1"/>
  <c r="K810" i="19"/>
  <c r="L809" i="19"/>
  <c r="M809" i="19" s="1"/>
  <c r="K809" i="19"/>
  <c r="L808" i="19"/>
  <c r="M808" i="19" s="1"/>
  <c r="K808" i="19"/>
  <c r="L807" i="19"/>
  <c r="M807" i="19" s="1"/>
  <c r="K807" i="19"/>
  <c r="L806" i="19"/>
  <c r="M806" i="19" s="1"/>
  <c r="K806" i="19"/>
  <c r="L805" i="19"/>
  <c r="M805" i="19" s="1"/>
  <c r="K805" i="19"/>
  <c r="L804" i="19"/>
  <c r="M804" i="19" s="1"/>
  <c r="K804" i="19"/>
  <c r="L803" i="19"/>
  <c r="M803" i="19" s="1"/>
  <c r="K803" i="19"/>
  <c r="L802" i="19"/>
  <c r="M802" i="19" s="1"/>
  <c r="K802" i="19"/>
  <c r="L801" i="19"/>
  <c r="M801" i="19" s="1"/>
  <c r="K801" i="19"/>
  <c r="L800" i="19"/>
  <c r="M800" i="19" s="1"/>
  <c r="K800" i="19"/>
  <c r="L799" i="19"/>
  <c r="M799" i="19" s="1"/>
  <c r="K799" i="19"/>
  <c r="L798" i="19"/>
  <c r="M798" i="19" s="1"/>
  <c r="K798" i="19"/>
  <c r="L797" i="19"/>
  <c r="M797" i="19" s="1"/>
  <c r="K797" i="19"/>
  <c r="L796" i="19"/>
  <c r="M796" i="19" s="1"/>
  <c r="K796" i="19"/>
  <c r="L795" i="19"/>
  <c r="M795" i="19" s="1"/>
  <c r="K795" i="19"/>
  <c r="L794" i="19"/>
  <c r="M794" i="19" s="1"/>
  <c r="K794" i="19"/>
  <c r="L793" i="19"/>
  <c r="M793" i="19" s="1"/>
  <c r="K793" i="19"/>
  <c r="L792" i="19"/>
  <c r="M792" i="19" s="1"/>
  <c r="K792" i="19"/>
  <c r="L791" i="19"/>
  <c r="M791" i="19" s="1"/>
  <c r="K791" i="19"/>
  <c r="L790" i="19"/>
  <c r="M790" i="19" s="1"/>
  <c r="K790" i="19"/>
  <c r="L789" i="19"/>
  <c r="M789" i="19" s="1"/>
  <c r="K789" i="19"/>
  <c r="L788" i="19"/>
  <c r="M788" i="19" s="1"/>
  <c r="K788" i="19"/>
  <c r="L787" i="19"/>
  <c r="M787" i="19" s="1"/>
  <c r="K787" i="19"/>
  <c r="L786" i="19"/>
  <c r="M786" i="19" s="1"/>
  <c r="K786" i="19"/>
  <c r="L785" i="19"/>
  <c r="M785" i="19" s="1"/>
  <c r="K785" i="19"/>
  <c r="L784" i="19"/>
  <c r="M784" i="19" s="1"/>
  <c r="K784" i="19"/>
  <c r="L783" i="19"/>
  <c r="M783" i="19" s="1"/>
  <c r="K783" i="19"/>
  <c r="L782" i="19"/>
  <c r="M782" i="19" s="1"/>
  <c r="K782" i="19"/>
  <c r="L781" i="19"/>
  <c r="M781" i="19" s="1"/>
  <c r="K781" i="19"/>
  <c r="L780" i="19"/>
  <c r="M780" i="19" s="1"/>
  <c r="K780" i="19"/>
  <c r="L779" i="19"/>
  <c r="M779" i="19" s="1"/>
  <c r="K779" i="19"/>
  <c r="L778" i="19"/>
  <c r="M778" i="19" s="1"/>
  <c r="K778" i="19"/>
  <c r="L777" i="19"/>
  <c r="M777" i="19" s="1"/>
  <c r="K777" i="19"/>
  <c r="L776" i="19"/>
  <c r="M776" i="19" s="1"/>
  <c r="K776" i="19"/>
  <c r="L775" i="19"/>
  <c r="M775" i="19" s="1"/>
  <c r="K775" i="19"/>
  <c r="L774" i="19"/>
  <c r="M774" i="19" s="1"/>
  <c r="K774" i="19"/>
  <c r="L773" i="19"/>
  <c r="M773" i="19" s="1"/>
  <c r="K773" i="19"/>
  <c r="L772" i="19"/>
  <c r="M772" i="19" s="1"/>
  <c r="K772" i="19"/>
  <c r="L771" i="19"/>
  <c r="M771" i="19" s="1"/>
  <c r="K771" i="19"/>
  <c r="L770" i="19"/>
  <c r="M770" i="19" s="1"/>
  <c r="K770" i="19"/>
  <c r="L769" i="19"/>
  <c r="M769" i="19" s="1"/>
  <c r="K769" i="19"/>
  <c r="L768" i="19"/>
  <c r="M768" i="19" s="1"/>
  <c r="K768" i="19"/>
  <c r="L767" i="19"/>
  <c r="M767" i="19" s="1"/>
  <c r="K767" i="19"/>
  <c r="L766" i="19"/>
  <c r="M766" i="19" s="1"/>
  <c r="K766" i="19"/>
  <c r="L765" i="19"/>
  <c r="M765" i="19" s="1"/>
  <c r="K765" i="19"/>
  <c r="L764" i="19"/>
  <c r="M764" i="19" s="1"/>
  <c r="K764" i="19"/>
  <c r="L763" i="19"/>
  <c r="M763" i="19" s="1"/>
  <c r="K763" i="19"/>
  <c r="L762" i="19"/>
  <c r="M762" i="19" s="1"/>
  <c r="K762" i="19"/>
  <c r="L761" i="19"/>
  <c r="M761" i="19" s="1"/>
  <c r="K761" i="19"/>
  <c r="L760" i="19"/>
  <c r="M760" i="19" s="1"/>
  <c r="K760" i="19"/>
  <c r="L759" i="19"/>
  <c r="M759" i="19" s="1"/>
  <c r="K759" i="19"/>
  <c r="L758" i="19"/>
  <c r="M758" i="19" s="1"/>
  <c r="K758" i="19"/>
  <c r="L757" i="19"/>
  <c r="M757" i="19" s="1"/>
  <c r="K757" i="19"/>
  <c r="L756" i="19"/>
  <c r="M756" i="19" s="1"/>
  <c r="K756" i="19"/>
  <c r="L755" i="19"/>
  <c r="M755" i="19" s="1"/>
  <c r="K755" i="19"/>
  <c r="L754" i="19"/>
  <c r="M754" i="19" s="1"/>
  <c r="K754" i="19"/>
  <c r="L753" i="19"/>
  <c r="M753" i="19" s="1"/>
  <c r="K753" i="19"/>
  <c r="L752" i="19"/>
  <c r="M752" i="19" s="1"/>
  <c r="K752" i="19"/>
  <c r="L751" i="19"/>
  <c r="M751" i="19" s="1"/>
  <c r="K751" i="19"/>
  <c r="L750" i="19"/>
  <c r="M750" i="19" s="1"/>
  <c r="K750" i="19"/>
  <c r="L749" i="19"/>
  <c r="M749" i="19" s="1"/>
  <c r="K749" i="19"/>
  <c r="L748" i="19"/>
  <c r="M748" i="19" s="1"/>
  <c r="K748" i="19"/>
  <c r="L747" i="19"/>
  <c r="M747" i="19" s="1"/>
  <c r="K747" i="19"/>
  <c r="L746" i="19"/>
  <c r="M746" i="19" s="1"/>
  <c r="K746" i="19"/>
  <c r="L745" i="19"/>
  <c r="M745" i="19" s="1"/>
  <c r="K745" i="19"/>
  <c r="L744" i="19"/>
  <c r="M744" i="19" s="1"/>
  <c r="K744" i="19"/>
  <c r="L743" i="19"/>
  <c r="M743" i="19" s="1"/>
  <c r="K743" i="19"/>
  <c r="L742" i="19"/>
  <c r="M742" i="19" s="1"/>
  <c r="K742" i="19"/>
  <c r="L741" i="19"/>
  <c r="M741" i="19" s="1"/>
  <c r="K741" i="19"/>
  <c r="L740" i="19"/>
  <c r="M740" i="19" s="1"/>
  <c r="K740" i="19"/>
  <c r="L739" i="19"/>
  <c r="M739" i="19" s="1"/>
  <c r="K739" i="19"/>
  <c r="L738" i="19"/>
  <c r="M738" i="19" s="1"/>
  <c r="K738" i="19"/>
  <c r="L737" i="19"/>
  <c r="M737" i="19" s="1"/>
  <c r="K737" i="19"/>
  <c r="L736" i="19"/>
  <c r="M736" i="19" s="1"/>
  <c r="K736" i="19"/>
  <c r="L735" i="19"/>
  <c r="M735" i="19" s="1"/>
  <c r="K735" i="19"/>
  <c r="L734" i="19"/>
  <c r="M734" i="19" s="1"/>
  <c r="K734" i="19"/>
  <c r="L733" i="19"/>
  <c r="M733" i="19" s="1"/>
  <c r="K733" i="19"/>
  <c r="L732" i="19"/>
  <c r="M732" i="19" s="1"/>
  <c r="K732" i="19"/>
  <c r="L731" i="19"/>
  <c r="M731" i="19" s="1"/>
  <c r="K731" i="19"/>
  <c r="L730" i="19"/>
  <c r="M730" i="19" s="1"/>
  <c r="K730" i="19"/>
  <c r="L729" i="19"/>
  <c r="M729" i="19" s="1"/>
  <c r="K729" i="19"/>
  <c r="L728" i="19"/>
  <c r="M728" i="19" s="1"/>
  <c r="K728" i="19"/>
  <c r="L727" i="19"/>
  <c r="M727" i="19" s="1"/>
  <c r="K727" i="19"/>
  <c r="L726" i="19"/>
  <c r="M726" i="19" s="1"/>
  <c r="K726" i="19"/>
  <c r="L725" i="19"/>
  <c r="M725" i="19" s="1"/>
  <c r="K725" i="19"/>
  <c r="L724" i="19"/>
  <c r="M724" i="19" s="1"/>
  <c r="K724" i="19"/>
  <c r="L723" i="19"/>
  <c r="M723" i="19" s="1"/>
  <c r="K723" i="19"/>
  <c r="L722" i="19"/>
  <c r="M722" i="19" s="1"/>
  <c r="K722" i="19"/>
  <c r="L721" i="19"/>
  <c r="M721" i="19" s="1"/>
  <c r="K721" i="19"/>
  <c r="L720" i="19"/>
  <c r="M720" i="19" s="1"/>
  <c r="K720" i="19"/>
  <c r="L719" i="19"/>
  <c r="M719" i="19" s="1"/>
  <c r="K719" i="19"/>
  <c r="L718" i="19"/>
  <c r="M718" i="19" s="1"/>
  <c r="K718" i="19"/>
  <c r="L717" i="19"/>
  <c r="M717" i="19" s="1"/>
  <c r="K717" i="19"/>
  <c r="L716" i="19"/>
  <c r="M716" i="19" s="1"/>
  <c r="K716" i="19"/>
  <c r="L715" i="19"/>
  <c r="M715" i="19" s="1"/>
  <c r="K715" i="19"/>
  <c r="L714" i="19"/>
  <c r="M714" i="19" s="1"/>
  <c r="K714" i="19"/>
  <c r="L713" i="19"/>
  <c r="M713" i="19" s="1"/>
  <c r="K713" i="19"/>
  <c r="L712" i="19"/>
  <c r="M712" i="19" s="1"/>
  <c r="K712" i="19"/>
  <c r="L711" i="19"/>
  <c r="M711" i="19" s="1"/>
  <c r="K711" i="19"/>
  <c r="L710" i="19"/>
  <c r="M710" i="19" s="1"/>
  <c r="K710" i="19"/>
  <c r="L709" i="19"/>
  <c r="M709" i="19" s="1"/>
  <c r="K709" i="19"/>
  <c r="L708" i="19"/>
  <c r="M708" i="19" s="1"/>
  <c r="K708" i="19"/>
  <c r="L707" i="19"/>
  <c r="M707" i="19" s="1"/>
  <c r="K707" i="19"/>
  <c r="L706" i="19"/>
  <c r="M706" i="19" s="1"/>
  <c r="K706" i="19"/>
  <c r="L705" i="19"/>
  <c r="M705" i="19" s="1"/>
  <c r="K705" i="19"/>
  <c r="L704" i="19"/>
  <c r="M704" i="19" s="1"/>
  <c r="K704" i="19"/>
  <c r="L703" i="19"/>
  <c r="M703" i="19" s="1"/>
  <c r="K703" i="19"/>
  <c r="L702" i="19"/>
  <c r="M702" i="19" s="1"/>
  <c r="K702" i="19"/>
  <c r="L701" i="19"/>
  <c r="M701" i="19" s="1"/>
  <c r="K701" i="19"/>
  <c r="L700" i="19"/>
  <c r="M700" i="19" s="1"/>
  <c r="K700" i="19"/>
  <c r="L699" i="19"/>
  <c r="M699" i="19" s="1"/>
  <c r="K699" i="19"/>
  <c r="L698" i="19"/>
  <c r="M698" i="19" s="1"/>
  <c r="K698" i="19"/>
  <c r="L697" i="19"/>
  <c r="M697" i="19" s="1"/>
  <c r="K697" i="19"/>
  <c r="L696" i="19"/>
  <c r="M696" i="19" s="1"/>
  <c r="K696" i="19"/>
  <c r="L695" i="19"/>
  <c r="M695" i="19" s="1"/>
  <c r="K695" i="19"/>
  <c r="L694" i="19"/>
  <c r="M694" i="19" s="1"/>
  <c r="K694" i="19"/>
  <c r="L693" i="19"/>
  <c r="M693" i="19" s="1"/>
  <c r="K693" i="19"/>
  <c r="L692" i="19"/>
  <c r="M692" i="19" s="1"/>
  <c r="K692" i="19"/>
  <c r="L691" i="19"/>
  <c r="M691" i="19" s="1"/>
  <c r="K691" i="19"/>
  <c r="L690" i="19"/>
  <c r="M690" i="19" s="1"/>
  <c r="K690" i="19"/>
  <c r="L689" i="19"/>
  <c r="M689" i="19" s="1"/>
  <c r="K689" i="19"/>
  <c r="L688" i="19"/>
  <c r="M688" i="19" s="1"/>
  <c r="K688" i="19"/>
  <c r="L687" i="19"/>
  <c r="M687" i="19" s="1"/>
  <c r="K687" i="19"/>
  <c r="L686" i="19"/>
  <c r="M686" i="19" s="1"/>
  <c r="K686" i="19"/>
  <c r="L685" i="19"/>
  <c r="M685" i="19" s="1"/>
  <c r="K685" i="19"/>
  <c r="L684" i="19"/>
  <c r="M684" i="19" s="1"/>
  <c r="K684" i="19"/>
  <c r="L683" i="19"/>
  <c r="M683" i="19" s="1"/>
  <c r="K683" i="19"/>
  <c r="L682" i="19"/>
  <c r="M682" i="19" s="1"/>
  <c r="K682" i="19"/>
  <c r="L681" i="19"/>
  <c r="M681" i="19" s="1"/>
  <c r="K681" i="19"/>
  <c r="L680" i="19"/>
  <c r="M680" i="19" s="1"/>
  <c r="K680" i="19"/>
  <c r="L679" i="19"/>
  <c r="M679" i="19" s="1"/>
  <c r="K679" i="19"/>
  <c r="L678" i="19"/>
  <c r="M678" i="19" s="1"/>
  <c r="K678" i="19"/>
  <c r="L677" i="19"/>
  <c r="M677" i="19" s="1"/>
  <c r="K677" i="19"/>
  <c r="L676" i="19"/>
  <c r="M676" i="19" s="1"/>
  <c r="K676" i="19"/>
  <c r="L675" i="19"/>
  <c r="M675" i="19" s="1"/>
  <c r="K675" i="19"/>
  <c r="L674" i="19"/>
  <c r="M674" i="19" s="1"/>
  <c r="K674" i="19"/>
  <c r="L673" i="19"/>
  <c r="M673" i="19" s="1"/>
  <c r="K673" i="19"/>
  <c r="L672" i="19"/>
  <c r="M672" i="19" s="1"/>
  <c r="K672" i="19"/>
  <c r="L671" i="19"/>
  <c r="M671" i="19" s="1"/>
  <c r="K671" i="19"/>
  <c r="L670" i="19"/>
  <c r="M670" i="19" s="1"/>
  <c r="K670" i="19"/>
  <c r="L669" i="19"/>
  <c r="M669" i="19" s="1"/>
  <c r="K669" i="19"/>
  <c r="L668" i="19"/>
  <c r="M668" i="19" s="1"/>
  <c r="K668" i="19"/>
  <c r="L667" i="19"/>
  <c r="M667" i="19" s="1"/>
  <c r="K667" i="19"/>
  <c r="L666" i="19"/>
  <c r="M666" i="19" s="1"/>
  <c r="K666" i="19"/>
  <c r="L665" i="19"/>
  <c r="M665" i="19" s="1"/>
  <c r="K665" i="19"/>
  <c r="L664" i="19"/>
  <c r="M664" i="19" s="1"/>
  <c r="K664" i="19"/>
  <c r="L663" i="19"/>
  <c r="M663" i="19" s="1"/>
  <c r="K663" i="19"/>
  <c r="L662" i="19"/>
  <c r="M662" i="19" s="1"/>
  <c r="K662" i="19"/>
  <c r="L661" i="19"/>
  <c r="M661" i="19" s="1"/>
  <c r="K661" i="19"/>
  <c r="L660" i="19"/>
  <c r="M660" i="19" s="1"/>
  <c r="K660" i="19"/>
  <c r="L659" i="19"/>
  <c r="M659" i="19" s="1"/>
  <c r="K659" i="19"/>
  <c r="L658" i="19"/>
  <c r="M658" i="19" s="1"/>
  <c r="K658" i="19"/>
  <c r="L657" i="19"/>
  <c r="M657" i="19" s="1"/>
  <c r="K657" i="19"/>
  <c r="L656" i="19"/>
  <c r="M656" i="19" s="1"/>
  <c r="K656" i="19"/>
  <c r="L655" i="19"/>
  <c r="M655" i="19" s="1"/>
  <c r="K655" i="19"/>
  <c r="L654" i="19"/>
  <c r="M654" i="19" s="1"/>
  <c r="K654" i="19"/>
  <c r="L653" i="19"/>
  <c r="M653" i="19" s="1"/>
  <c r="K653" i="19"/>
  <c r="L652" i="19"/>
  <c r="M652" i="19" s="1"/>
  <c r="K652" i="19"/>
  <c r="L651" i="19"/>
  <c r="M651" i="19" s="1"/>
  <c r="K651" i="19"/>
  <c r="L650" i="19"/>
  <c r="M650" i="19" s="1"/>
  <c r="K650" i="19"/>
  <c r="L649" i="19"/>
  <c r="M649" i="19" s="1"/>
  <c r="K649" i="19"/>
  <c r="L648" i="19"/>
  <c r="M648" i="19" s="1"/>
  <c r="K648" i="19"/>
  <c r="L647" i="19"/>
  <c r="M647" i="19" s="1"/>
  <c r="K647" i="19"/>
  <c r="L646" i="19"/>
  <c r="M646" i="19" s="1"/>
  <c r="K646" i="19"/>
  <c r="L645" i="19"/>
  <c r="M645" i="19" s="1"/>
  <c r="K645" i="19"/>
  <c r="L644" i="19"/>
  <c r="M644" i="19" s="1"/>
  <c r="K644" i="19"/>
  <c r="L643" i="19"/>
  <c r="M643" i="19" s="1"/>
  <c r="K643" i="19"/>
  <c r="L642" i="19"/>
  <c r="M642" i="19" s="1"/>
  <c r="K642" i="19"/>
  <c r="L641" i="19"/>
  <c r="M641" i="19" s="1"/>
  <c r="K641" i="19"/>
  <c r="L640" i="19"/>
  <c r="M640" i="19" s="1"/>
  <c r="K640" i="19"/>
  <c r="L639" i="19"/>
  <c r="M639" i="19" s="1"/>
  <c r="K639" i="19"/>
  <c r="L638" i="19"/>
  <c r="M638" i="19" s="1"/>
  <c r="K638" i="19"/>
  <c r="L637" i="19"/>
  <c r="M637" i="19" s="1"/>
  <c r="K637" i="19"/>
  <c r="L636" i="19"/>
  <c r="M636" i="19" s="1"/>
  <c r="K636" i="19"/>
  <c r="L635" i="19"/>
  <c r="M635" i="19" s="1"/>
  <c r="K635" i="19"/>
  <c r="L634" i="19"/>
  <c r="M634" i="19" s="1"/>
  <c r="K634" i="19"/>
  <c r="L633" i="19"/>
  <c r="M633" i="19" s="1"/>
  <c r="K633" i="19"/>
  <c r="L632" i="19"/>
  <c r="M632" i="19" s="1"/>
  <c r="K632" i="19"/>
  <c r="L631" i="19"/>
  <c r="M631" i="19" s="1"/>
  <c r="K631" i="19"/>
  <c r="L630" i="19"/>
  <c r="M630" i="19" s="1"/>
  <c r="K630" i="19"/>
  <c r="L629" i="19"/>
  <c r="M629" i="19" s="1"/>
  <c r="K629" i="19"/>
  <c r="L628" i="19"/>
  <c r="M628" i="19" s="1"/>
  <c r="K628" i="19"/>
  <c r="L627" i="19"/>
  <c r="M627" i="19" s="1"/>
  <c r="K627" i="19"/>
  <c r="L626" i="19"/>
  <c r="M626" i="19" s="1"/>
  <c r="K626" i="19"/>
  <c r="L625" i="19"/>
  <c r="M625" i="19" s="1"/>
  <c r="K625" i="19"/>
  <c r="L624" i="19"/>
  <c r="M624" i="19" s="1"/>
  <c r="K624" i="19"/>
  <c r="L623" i="19"/>
  <c r="M623" i="19" s="1"/>
  <c r="K623" i="19"/>
  <c r="L622" i="19"/>
  <c r="M622" i="19" s="1"/>
  <c r="K622" i="19"/>
  <c r="L621" i="19"/>
  <c r="M621" i="19" s="1"/>
  <c r="K621" i="19"/>
  <c r="L620" i="19"/>
  <c r="M620" i="19" s="1"/>
  <c r="K620" i="19"/>
  <c r="L619" i="19"/>
  <c r="M619" i="19" s="1"/>
  <c r="K619" i="19"/>
  <c r="L618" i="19"/>
  <c r="M618" i="19" s="1"/>
  <c r="K618" i="19"/>
  <c r="L617" i="19"/>
  <c r="M617" i="19" s="1"/>
  <c r="K617" i="19"/>
  <c r="L616" i="19"/>
  <c r="M616" i="19" s="1"/>
  <c r="K616" i="19"/>
  <c r="L615" i="19"/>
  <c r="M615" i="19" s="1"/>
  <c r="K615" i="19"/>
  <c r="L614" i="19"/>
  <c r="M614" i="19" s="1"/>
  <c r="K614" i="19"/>
  <c r="L613" i="19"/>
  <c r="M613" i="19" s="1"/>
  <c r="K613" i="19"/>
  <c r="L612" i="19"/>
  <c r="M612" i="19" s="1"/>
  <c r="K612" i="19"/>
  <c r="L611" i="19"/>
  <c r="M611" i="19" s="1"/>
  <c r="K611" i="19"/>
  <c r="L610" i="19"/>
  <c r="M610" i="19" s="1"/>
  <c r="K610" i="19"/>
  <c r="L609" i="19"/>
  <c r="M609" i="19" s="1"/>
  <c r="K609" i="19"/>
  <c r="L608" i="19"/>
  <c r="M608" i="19" s="1"/>
  <c r="K608" i="19"/>
  <c r="L607" i="19"/>
  <c r="M607" i="19" s="1"/>
  <c r="K607" i="19"/>
  <c r="L606" i="19"/>
  <c r="M606" i="19" s="1"/>
  <c r="K606" i="19"/>
  <c r="L605" i="19"/>
  <c r="M605" i="19" s="1"/>
  <c r="K605" i="19"/>
  <c r="L604" i="19"/>
  <c r="M604" i="19" s="1"/>
  <c r="K604" i="19"/>
  <c r="L603" i="19"/>
  <c r="M603" i="19" s="1"/>
  <c r="K603" i="19"/>
  <c r="L602" i="19"/>
  <c r="M602" i="19" s="1"/>
  <c r="K602" i="19"/>
  <c r="L601" i="19"/>
  <c r="M601" i="19" s="1"/>
  <c r="K601" i="19"/>
  <c r="L600" i="19"/>
  <c r="M600" i="19" s="1"/>
  <c r="K600" i="19"/>
  <c r="L599" i="19"/>
  <c r="M599" i="19" s="1"/>
  <c r="K599" i="19"/>
  <c r="L598" i="19"/>
  <c r="M598" i="19" s="1"/>
  <c r="K598" i="19"/>
  <c r="L597" i="19"/>
  <c r="M597" i="19" s="1"/>
  <c r="K597" i="19"/>
  <c r="L596" i="19"/>
  <c r="M596" i="19" s="1"/>
  <c r="K596" i="19"/>
  <c r="L595" i="19"/>
  <c r="M595" i="19" s="1"/>
  <c r="K595" i="19"/>
  <c r="L594" i="19"/>
  <c r="M594" i="19" s="1"/>
  <c r="K594" i="19"/>
  <c r="L593" i="19"/>
  <c r="M593" i="19" s="1"/>
  <c r="K593" i="19"/>
  <c r="L592" i="19"/>
  <c r="M592" i="19" s="1"/>
  <c r="K592" i="19"/>
  <c r="L591" i="19"/>
  <c r="M591" i="19" s="1"/>
  <c r="K591" i="19"/>
  <c r="L590" i="19"/>
  <c r="M590" i="19" s="1"/>
  <c r="K590" i="19"/>
  <c r="L589" i="19"/>
  <c r="M589" i="19" s="1"/>
  <c r="K589" i="19"/>
  <c r="L588" i="19"/>
  <c r="M588" i="19" s="1"/>
  <c r="K588" i="19"/>
  <c r="L587" i="19"/>
  <c r="M587" i="19" s="1"/>
  <c r="K587" i="19"/>
  <c r="L586" i="19"/>
  <c r="M586" i="19" s="1"/>
  <c r="K586" i="19"/>
  <c r="L585" i="19"/>
  <c r="M585" i="19" s="1"/>
  <c r="K585" i="19"/>
  <c r="L584" i="19"/>
  <c r="M584" i="19" s="1"/>
  <c r="K584" i="19"/>
  <c r="L583" i="19"/>
  <c r="M583" i="19" s="1"/>
  <c r="K583" i="19"/>
  <c r="L582" i="19"/>
  <c r="M582" i="19" s="1"/>
  <c r="K582" i="19"/>
  <c r="L581" i="19"/>
  <c r="M581" i="19" s="1"/>
  <c r="K581" i="19"/>
  <c r="L580" i="19"/>
  <c r="M580" i="19" s="1"/>
  <c r="K580" i="19"/>
  <c r="L579" i="19"/>
  <c r="M579" i="19" s="1"/>
  <c r="K579" i="19"/>
  <c r="L578" i="19"/>
  <c r="M578" i="19" s="1"/>
  <c r="K578" i="19"/>
  <c r="L577" i="19"/>
  <c r="M577" i="19" s="1"/>
  <c r="K577" i="19"/>
  <c r="L576" i="19"/>
  <c r="M576" i="19" s="1"/>
  <c r="K576" i="19"/>
  <c r="L575" i="19"/>
  <c r="M575" i="19" s="1"/>
  <c r="K575" i="19"/>
  <c r="L574" i="19"/>
  <c r="M574" i="19" s="1"/>
  <c r="K574" i="19"/>
  <c r="L573" i="19"/>
  <c r="M573" i="19" s="1"/>
  <c r="K573" i="19"/>
  <c r="L572" i="19"/>
  <c r="M572" i="19" s="1"/>
  <c r="K572" i="19"/>
  <c r="L571" i="19"/>
  <c r="M571" i="19" s="1"/>
  <c r="K571" i="19"/>
  <c r="L570" i="19"/>
  <c r="M570" i="19" s="1"/>
  <c r="K570" i="19"/>
  <c r="L569" i="19"/>
  <c r="M569" i="19" s="1"/>
  <c r="K569" i="19"/>
  <c r="L568" i="19"/>
  <c r="M568" i="19" s="1"/>
  <c r="K568" i="19"/>
  <c r="L567" i="19"/>
  <c r="M567" i="19" s="1"/>
  <c r="K567" i="19"/>
  <c r="L566" i="19"/>
  <c r="M566" i="19" s="1"/>
  <c r="K566" i="19"/>
  <c r="L565" i="19"/>
  <c r="M565" i="19" s="1"/>
  <c r="K565" i="19"/>
  <c r="L564" i="19"/>
  <c r="M564" i="19" s="1"/>
  <c r="K564" i="19"/>
  <c r="L559" i="19"/>
  <c r="M559" i="19" s="1"/>
  <c r="K559" i="19"/>
  <c r="L558" i="19"/>
  <c r="M558" i="19" s="1"/>
  <c r="K558" i="19"/>
  <c r="L557" i="19"/>
  <c r="M557" i="19" s="1"/>
  <c r="K557" i="19"/>
  <c r="L556" i="19"/>
  <c r="M556" i="19" s="1"/>
  <c r="K556" i="19"/>
  <c r="L555" i="19"/>
  <c r="M555" i="19" s="1"/>
  <c r="K555" i="19"/>
  <c r="L554" i="19"/>
  <c r="M554" i="19" s="1"/>
  <c r="K554" i="19"/>
  <c r="L553" i="19"/>
  <c r="M553" i="19" s="1"/>
  <c r="K553" i="19"/>
  <c r="L552" i="19"/>
  <c r="M552" i="19" s="1"/>
  <c r="K552" i="19"/>
  <c r="L551" i="19"/>
  <c r="M551" i="19" s="1"/>
  <c r="K551" i="19"/>
  <c r="L550" i="19"/>
  <c r="M550" i="19" s="1"/>
  <c r="K550" i="19"/>
  <c r="L549" i="19"/>
  <c r="M549" i="19" s="1"/>
  <c r="K549" i="19"/>
  <c r="L548" i="19"/>
  <c r="M548" i="19" s="1"/>
  <c r="K548" i="19"/>
  <c r="L547" i="19"/>
  <c r="M547" i="19" s="1"/>
  <c r="K547" i="19"/>
  <c r="L546" i="19"/>
  <c r="M546" i="19" s="1"/>
  <c r="K546" i="19"/>
  <c r="L545" i="19"/>
  <c r="M545" i="19" s="1"/>
  <c r="K545" i="19"/>
  <c r="L544" i="19"/>
  <c r="M544" i="19" s="1"/>
  <c r="K544" i="19"/>
  <c r="L543" i="19"/>
  <c r="M543" i="19" s="1"/>
  <c r="K543" i="19"/>
  <c r="L542" i="19"/>
  <c r="M542" i="19" s="1"/>
  <c r="K542" i="19"/>
  <c r="L541" i="19"/>
  <c r="M541" i="19" s="1"/>
  <c r="K541" i="19"/>
  <c r="L540" i="19"/>
  <c r="M540" i="19" s="1"/>
  <c r="K540" i="19"/>
  <c r="L539" i="19"/>
  <c r="M539" i="19" s="1"/>
  <c r="K539" i="19"/>
  <c r="L538" i="19"/>
  <c r="M538" i="19" s="1"/>
  <c r="K538" i="19"/>
  <c r="L537" i="19"/>
  <c r="M537" i="19" s="1"/>
  <c r="K537" i="19"/>
  <c r="L536" i="19"/>
  <c r="M536" i="19" s="1"/>
  <c r="K536" i="19"/>
  <c r="L535" i="19"/>
  <c r="M535" i="19" s="1"/>
  <c r="K535" i="19"/>
  <c r="L534" i="19"/>
  <c r="M534" i="19" s="1"/>
  <c r="K534" i="19"/>
  <c r="L533" i="19"/>
  <c r="M533" i="19" s="1"/>
  <c r="K533" i="19"/>
  <c r="L532" i="19"/>
  <c r="M532" i="19" s="1"/>
  <c r="K532" i="19"/>
  <c r="L531" i="19"/>
  <c r="M531" i="19" s="1"/>
  <c r="K531" i="19"/>
  <c r="L530" i="19"/>
  <c r="M530" i="19" s="1"/>
  <c r="K530" i="19"/>
  <c r="L529" i="19"/>
  <c r="M529" i="19" s="1"/>
  <c r="K529" i="19"/>
  <c r="L528" i="19"/>
  <c r="M528" i="19" s="1"/>
  <c r="K528" i="19"/>
  <c r="L527" i="19"/>
  <c r="M527" i="19" s="1"/>
  <c r="K527" i="19"/>
  <c r="L526" i="19"/>
  <c r="M526" i="19" s="1"/>
  <c r="K526" i="19"/>
  <c r="L525" i="19"/>
  <c r="M525" i="19" s="1"/>
  <c r="K525" i="19"/>
  <c r="L524" i="19"/>
  <c r="M524" i="19" s="1"/>
  <c r="K524" i="19"/>
  <c r="L523" i="19"/>
  <c r="M523" i="19" s="1"/>
  <c r="K523" i="19"/>
  <c r="L522" i="19"/>
  <c r="M522" i="19" s="1"/>
  <c r="K522" i="19"/>
  <c r="L521" i="19"/>
  <c r="M521" i="19" s="1"/>
  <c r="K521" i="19"/>
  <c r="L520" i="19"/>
  <c r="M520" i="19" s="1"/>
  <c r="K520" i="19"/>
  <c r="L519" i="19"/>
  <c r="M519" i="19" s="1"/>
  <c r="K519" i="19"/>
  <c r="L518" i="19"/>
  <c r="M518" i="19" s="1"/>
  <c r="K518" i="19"/>
  <c r="L517" i="19"/>
  <c r="M517" i="19" s="1"/>
  <c r="K517" i="19"/>
  <c r="L516" i="19"/>
  <c r="M516" i="19" s="1"/>
  <c r="K516" i="19"/>
  <c r="L515" i="19"/>
  <c r="M515" i="19" s="1"/>
  <c r="K515" i="19"/>
  <c r="L514" i="19"/>
  <c r="M514" i="19" s="1"/>
  <c r="K514" i="19"/>
  <c r="L513" i="19"/>
  <c r="M513" i="19" s="1"/>
  <c r="K513" i="19"/>
  <c r="L512" i="19"/>
  <c r="M512" i="19" s="1"/>
  <c r="K512" i="19"/>
  <c r="L511" i="19"/>
  <c r="M511" i="19" s="1"/>
  <c r="K511" i="19"/>
  <c r="L510" i="19"/>
  <c r="M510" i="19" s="1"/>
  <c r="K510" i="19"/>
  <c r="L509" i="19"/>
  <c r="M509" i="19" s="1"/>
  <c r="K509" i="19"/>
  <c r="L508" i="19"/>
  <c r="M508" i="19" s="1"/>
  <c r="K508" i="19"/>
  <c r="L507" i="19"/>
  <c r="M507" i="19" s="1"/>
  <c r="K507" i="19"/>
  <c r="L506" i="19"/>
  <c r="M506" i="19" s="1"/>
  <c r="K506" i="19"/>
  <c r="L505" i="19"/>
  <c r="M505" i="19" s="1"/>
  <c r="K505" i="19"/>
  <c r="L504" i="19"/>
  <c r="M504" i="19" s="1"/>
  <c r="K504" i="19"/>
  <c r="L503" i="19"/>
  <c r="M503" i="19" s="1"/>
  <c r="K503" i="19"/>
  <c r="L502" i="19"/>
  <c r="M502" i="19" s="1"/>
  <c r="K502" i="19"/>
  <c r="L501" i="19"/>
  <c r="M501" i="19" s="1"/>
  <c r="K501" i="19"/>
  <c r="L500" i="19"/>
  <c r="M500" i="19" s="1"/>
  <c r="K500" i="19"/>
  <c r="L499" i="19"/>
  <c r="M499" i="19" s="1"/>
  <c r="K499" i="19"/>
  <c r="L498" i="19"/>
  <c r="M498" i="19" s="1"/>
  <c r="K498" i="19"/>
  <c r="L497" i="19"/>
  <c r="M497" i="19" s="1"/>
  <c r="K497" i="19"/>
  <c r="L496" i="19"/>
  <c r="M496" i="19" s="1"/>
  <c r="K496" i="19"/>
  <c r="L495" i="19"/>
  <c r="M495" i="19" s="1"/>
  <c r="K495" i="19"/>
  <c r="L494" i="19"/>
  <c r="M494" i="19" s="1"/>
  <c r="K494" i="19"/>
  <c r="L493" i="19"/>
  <c r="M493" i="19" s="1"/>
  <c r="K493" i="19"/>
  <c r="L492" i="19"/>
  <c r="M492" i="19" s="1"/>
  <c r="K492" i="19"/>
  <c r="L491" i="19"/>
  <c r="M491" i="19" s="1"/>
  <c r="K491" i="19"/>
  <c r="L490" i="19"/>
  <c r="M490" i="19" s="1"/>
  <c r="K490" i="19"/>
  <c r="L489" i="19"/>
  <c r="M489" i="19" s="1"/>
  <c r="K489" i="19"/>
  <c r="L488" i="19"/>
  <c r="M488" i="19" s="1"/>
  <c r="K488" i="19"/>
  <c r="L487" i="19"/>
  <c r="M487" i="19" s="1"/>
  <c r="K487" i="19"/>
  <c r="L486" i="19"/>
  <c r="M486" i="19" s="1"/>
  <c r="K486" i="19"/>
  <c r="L485" i="19"/>
  <c r="M485" i="19" s="1"/>
  <c r="K485" i="19"/>
  <c r="L484" i="19"/>
  <c r="M484" i="19" s="1"/>
  <c r="K484" i="19"/>
  <c r="L483" i="19"/>
  <c r="M483" i="19" s="1"/>
  <c r="K483" i="19"/>
  <c r="L482" i="19"/>
  <c r="M482" i="19" s="1"/>
  <c r="K482" i="19"/>
  <c r="L481" i="19"/>
  <c r="M481" i="19" s="1"/>
  <c r="K481" i="19"/>
  <c r="L480" i="19"/>
  <c r="M480" i="19" s="1"/>
  <c r="K480" i="19"/>
  <c r="L479" i="19"/>
  <c r="M479" i="19" s="1"/>
  <c r="K479" i="19"/>
  <c r="L478" i="19"/>
  <c r="M478" i="19" s="1"/>
  <c r="K478" i="19"/>
  <c r="L477" i="19"/>
  <c r="M477" i="19" s="1"/>
  <c r="K477" i="19"/>
  <c r="L476" i="19"/>
  <c r="M476" i="19" s="1"/>
  <c r="K476" i="19"/>
  <c r="L475" i="19"/>
  <c r="M475" i="19" s="1"/>
  <c r="K475" i="19"/>
  <c r="L474" i="19"/>
  <c r="M474" i="19" s="1"/>
  <c r="K474" i="19"/>
  <c r="L473" i="19"/>
  <c r="M473" i="19" s="1"/>
  <c r="K473" i="19"/>
  <c r="L472" i="19"/>
  <c r="M472" i="19" s="1"/>
  <c r="K472" i="19"/>
  <c r="L471" i="19"/>
  <c r="M471" i="19" s="1"/>
  <c r="K471" i="19"/>
  <c r="L470" i="19"/>
  <c r="M470" i="19" s="1"/>
  <c r="K470" i="19"/>
  <c r="L469" i="19"/>
  <c r="M469" i="19" s="1"/>
  <c r="K469" i="19"/>
  <c r="L468" i="19"/>
  <c r="M468" i="19" s="1"/>
  <c r="K468" i="19"/>
  <c r="L467" i="19"/>
  <c r="M467" i="19" s="1"/>
  <c r="K467" i="19"/>
  <c r="L466" i="19"/>
  <c r="M466" i="19" s="1"/>
  <c r="K466" i="19"/>
  <c r="L465" i="19"/>
  <c r="M465" i="19" s="1"/>
  <c r="K465" i="19"/>
  <c r="L464" i="19"/>
  <c r="M464" i="19" s="1"/>
  <c r="K464" i="19"/>
  <c r="L463" i="19"/>
  <c r="M463" i="19" s="1"/>
  <c r="K463" i="19"/>
  <c r="L462" i="19"/>
  <c r="M462" i="19" s="1"/>
  <c r="K462" i="19"/>
  <c r="L461" i="19"/>
  <c r="M461" i="19" s="1"/>
  <c r="K461" i="19"/>
  <c r="L460" i="19"/>
  <c r="M460" i="19" s="1"/>
  <c r="K460" i="19"/>
  <c r="L459" i="19"/>
  <c r="M459" i="19" s="1"/>
  <c r="K459" i="19"/>
  <c r="L458" i="19"/>
  <c r="M458" i="19" s="1"/>
  <c r="K458" i="19"/>
  <c r="L457" i="19"/>
  <c r="M457" i="19" s="1"/>
  <c r="K457" i="19"/>
  <c r="L456" i="19"/>
  <c r="M456" i="19" s="1"/>
  <c r="K456" i="19"/>
  <c r="L455" i="19"/>
  <c r="M455" i="19" s="1"/>
  <c r="K455" i="19"/>
  <c r="L454" i="19"/>
  <c r="M454" i="19" s="1"/>
  <c r="K454" i="19"/>
  <c r="L453" i="19"/>
  <c r="M453" i="19" s="1"/>
  <c r="K453" i="19"/>
  <c r="L452" i="19"/>
  <c r="M452" i="19" s="1"/>
  <c r="K452" i="19"/>
  <c r="L451" i="19"/>
  <c r="M451" i="19" s="1"/>
  <c r="K451" i="19"/>
  <c r="L450" i="19"/>
  <c r="M450" i="19" s="1"/>
  <c r="K450" i="19"/>
  <c r="L449" i="19"/>
  <c r="M449" i="19" s="1"/>
  <c r="K449" i="19"/>
  <c r="L448" i="19"/>
  <c r="M448" i="19" s="1"/>
  <c r="K448" i="19"/>
  <c r="L447" i="19"/>
  <c r="M447" i="19" s="1"/>
  <c r="K447" i="19"/>
  <c r="L446" i="19"/>
  <c r="M446" i="19" s="1"/>
  <c r="K446" i="19"/>
  <c r="L445" i="19"/>
  <c r="M445" i="19" s="1"/>
  <c r="K445" i="19"/>
  <c r="L444" i="19"/>
  <c r="M444" i="19" s="1"/>
  <c r="K444" i="19"/>
  <c r="L443" i="19"/>
  <c r="M443" i="19" s="1"/>
  <c r="K443" i="19"/>
  <c r="L442" i="19"/>
  <c r="M442" i="19" s="1"/>
  <c r="K442" i="19"/>
  <c r="L441" i="19"/>
  <c r="M441" i="19" s="1"/>
  <c r="K441" i="19"/>
  <c r="L440" i="19"/>
  <c r="M440" i="19" s="1"/>
  <c r="K440" i="19"/>
  <c r="L439" i="19"/>
  <c r="M439" i="19" s="1"/>
  <c r="K439" i="19"/>
  <c r="L438" i="19"/>
  <c r="M438" i="19" s="1"/>
  <c r="K438" i="19"/>
  <c r="L437" i="19"/>
  <c r="M437" i="19" s="1"/>
  <c r="K437" i="19"/>
  <c r="L436" i="19"/>
  <c r="M436" i="19" s="1"/>
  <c r="K436" i="19"/>
  <c r="L435" i="19"/>
  <c r="M435" i="19" s="1"/>
  <c r="K435" i="19"/>
  <c r="L434" i="19"/>
  <c r="M434" i="19" s="1"/>
  <c r="K434" i="19"/>
  <c r="L433" i="19"/>
  <c r="M433" i="19" s="1"/>
  <c r="K433" i="19"/>
  <c r="L432" i="19"/>
  <c r="M432" i="19" s="1"/>
  <c r="K432" i="19"/>
  <c r="L431" i="19"/>
  <c r="M431" i="19" s="1"/>
  <c r="K431" i="19"/>
  <c r="L430" i="19"/>
  <c r="M430" i="19" s="1"/>
  <c r="K430" i="19"/>
  <c r="L429" i="19"/>
  <c r="M429" i="19" s="1"/>
  <c r="K429" i="19"/>
  <c r="L428" i="19"/>
  <c r="M428" i="19" s="1"/>
  <c r="K428" i="19"/>
  <c r="L427" i="19"/>
  <c r="M427" i="19" s="1"/>
  <c r="K427" i="19"/>
  <c r="L426" i="19"/>
  <c r="M426" i="19" s="1"/>
  <c r="K426" i="19"/>
  <c r="L425" i="19"/>
  <c r="M425" i="19" s="1"/>
  <c r="K425" i="19"/>
  <c r="L424" i="19"/>
  <c r="M424" i="19" s="1"/>
  <c r="K424" i="19"/>
  <c r="L423" i="19"/>
  <c r="M423" i="19" s="1"/>
  <c r="K423" i="19"/>
  <c r="L422" i="19"/>
  <c r="M422" i="19" s="1"/>
  <c r="K422" i="19"/>
  <c r="L421" i="19"/>
  <c r="M421" i="19" s="1"/>
  <c r="K421" i="19"/>
  <c r="L420" i="19"/>
  <c r="M420" i="19" s="1"/>
  <c r="K420" i="19"/>
  <c r="L419" i="19"/>
  <c r="M419" i="19" s="1"/>
  <c r="K419" i="19"/>
  <c r="L418" i="19"/>
  <c r="M418" i="19" s="1"/>
  <c r="K418" i="19"/>
  <c r="L417" i="19"/>
  <c r="M417" i="19" s="1"/>
  <c r="K417" i="19"/>
  <c r="L416" i="19"/>
  <c r="M416" i="19" s="1"/>
  <c r="K416" i="19"/>
  <c r="L415" i="19"/>
  <c r="M415" i="19" s="1"/>
  <c r="K415" i="19"/>
  <c r="L414" i="19"/>
  <c r="M414" i="19" s="1"/>
  <c r="K414" i="19"/>
  <c r="L413" i="19"/>
  <c r="M413" i="19" s="1"/>
  <c r="K413" i="19"/>
  <c r="L412" i="19"/>
  <c r="M412" i="19" s="1"/>
  <c r="K412" i="19"/>
  <c r="L411" i="19"/>
  <c r="M411" i="19" s="1"/>
  <c r="K411" i="19"/>
  <c r="L410" i="19"/>
  <c r="M410" i="19" s="1"/>
  <c r="K410" i="19"/>
  <c r="L409" i="19"/>
  <c r="M409" i="19" s="1"/>
  <c r="K409" i="19"/>
  <c r="L408" i="19"/>
  <c r="M408" i="19" s="1"/>
  <c r="K408" i="19"/>
  <c r="L407" i="19"/>
  <c r="M407" i="19" s="1"/>
  <c r="K407" i="19"/>
  <c r="L406" i="19"/>
  <c r="M406" i="19" s="1"/>
  <c r="K406" i="19"/>
  <c r="L405" i="19"/>
  <c r="M405" i="19" s="1"/>
  <c r="K405" i="19"/>
  <c r="L404" i="19"/>
  <c r="M404" i="19" s="1"/>
  <c r="K404" i="19"/>
  <c r="L403" i="19"/>
  <c r="M403" i="19" s="1"/>
  <c r="K403" i="19"/>
  <c r="L402" i="19"/>
  <c r="M402" i="19" s="1"/>
  <c r="K402" i="19"/>
  <c r="L401" i="19"/>
  <c r="M401" i="19" s="1"/>
  <c r="K401" i="19"/>
  <c r="L400" i="19"/>
  <c r="M400" i="19" s="1"/>
  <c r="K400" i="19"/>
  <c r="L399" i="19"/>
  <c r="M399" i="19" s="1"/>
  <c r="K399" i="19"/>
  <c r="L398" i="19"/>
  <c r="M398" i="19" s="1"/>
  <c r="K398" i="19"/>
  <c r="L397" i="19"/>
  <c r="M397" i="19" s="1"/>
  <c r="K397" i="19"/>
  <c r="L396" i="19"/>
  <c r="M396" i="19" s="1"/>
  <c r="K396" i="19"/>
  <c r="L395" i="19"/>
  <c r="M395" i="19" s="1"/>
  <c r="K395" i="19"/>
  <c r="L394" i="19"/>
  <c r="M394" i="19" s="1"/>
  <c r="K394" i="19"/>
  <c r="L393" i="19"/>
  <c r="M393" i="19" s="1"/>
  <c r="K393" i="19"/>
  <c r="L392" i="19"/>
  <c r="M392" i="19" s="1"/>
  <c r="K392" i="19"/>
  <c r="L391" i="19"/>
  <c r="M391" i="19" s="1"/>
  <c r="K391" i="19"/>
  <c r="L390" i="19"/>
  <c r="M390" i="19" s="1"/>
  <c r="K390" i="19"/>
  <c r="L389" i="19"/>
  <c r="M389" i="19" s="1"/>
  <c r="K389" i="19"/>
  <c r="L388" i="19"/>
  <c r="M388" i="19" s="1"/>
  <c r="K388" i="19"/>
  <c r="L387" i="19"/>
  <c r="M387" i="19" s="1"/>
  <c r="K387" i="19"/>
  <c r="L386" i="19"/>
  <c r="M386" i="19" s="1"/>
  <c r="K386" i="19"/>
  <c r="L385" i="19"/>
  <c r="M385" i="19" s="1"/>
  <c r="K385" i="19"/>
  <c r="L384" i="19"/>
  <c r="M384" i="19" s="1"/>
  <c r="K384" i="19"/>
  <c r="L383" i="19"/>
  <c r="M383" i="19" s="1"/>
  <c r="K383" i="19"/>
  <c r="L382" i="19"/>
  <c r="M382" i="19" s="1"/>
  <c r="K382" i="19"/>
  <c r="L381" i="19"/>
  <c r="M381" i="19" s="1"/>
  <c r="K381" i="19"/>
  <c r="L380" i="19"/>
  <c r="M380" i="19" s="1"/>
  <c r="K380" i="19"/>
  <c r="L379" i="19"/>
  <c r="M379" i="19" s="1"/>
  <c r="K379" i="19"/>
  <c r="L378" i="19"/>
  <c r="M378" i="19" s="1"/>
  <c r="K378" i="19"/>
  <c r="L377" i="19"/>
  <c r="M377" i="19" s="1"/>
  <c r="K377" i="19"/>
  <c r="L376" i="19"/>
  <c r="M376" i="19" s="1"/>
  <c r="K376" i="19"/>
  <c r="L375" i="19"/>
  <c r="M375" i="19" s="1"/>
  <c r="K375" i="19"/>
  <c r="L374" i="19"/>
  <c r="M374" i="19" s="1"/>
  <c r="K374" i="19"/>
  <c r="L373" i="19"/>
  <c r="M373" i="19" s="1"/>
  <c r="K373" i="19"/>
  <c r="L372" i="19"/>
  <c r="M372" i="19" s="1"/>
  <c r="K372" i="19"/>
  <c r="L371" i="19"/>
  <c r="M371" i="19" s="1"/>
  <c r="K371" i="19"/>
  <c r="L370" i="19"/>
  <c r="M370" i="19" s="1"/>
  <c r="K370" i="19"/>
  <c r="L369" i="19"/>
  <c r="M369" i="19" s="1"/>
  <c r="K369" i="19"/>
  <c r="L368" i="19"/>
  <c r="M368" i="19" s="1"/>
  <c r="K368" i="19"/>
  <c r="L367" i="19"/>
  <c r="M367" i="19" s="1"/>
  <c r="K367" i="19"/>
  <c r="L366" i="19"/>
  <c r="M366" i="19" s="1"/>
  <c r="K366" i="19"/>
  <c r="L365" i="19"/>
  <c r="M365" i="19" s="1"/>
  <c r="K365" i="19"/>
  <c r="L364" i="19"/>
  <c r="M364" i="19" s="1"/>
  <c r="K364" i="19"/>
  <c r="L363" i="19"/>
  <c r="M363" i="19" s="1"/>
  <c r="K363" i="19"/>
  <c r="L362" i="19"/>
  <c r="M362" i="19" s="1"/>
  <c r="K362" i="19"/>
  <c r="L361" i="19"/>
  <c r="M361" i="19" s="1"/>
  <c r="K361" i="19"/>
  <c r="L360" i="19"/>
  <c r="M360" i="19" s="1"/>
  <c r="K360" i="19"/>
  <c r="L359" i="19"/>
  <c r="M359" i="19" s="1"/>
  <c r="K359" i="19"/>
  <c r="L358" i="19"/>
  <c r="M358" i="19" s="1"/>
  <c r="K358" i="19"/>
  <c r="L357" i="19"/>
  <c r="M357" i="19" s="1"/>
  <c r="K357" i="19"/>
  <c r="L356" i="19"/>
  <c r="M356" i="19" s="1"/>
  <c r="K356" i="19"/>
  <c r="L355" i="19"/>
  <c r="M355" i="19" s="1"/>
  <c r="K355" i="19"/>
  <c r="L354" i="19"/>
  <c r="M354" i="19" s="1"/>
  <c r="K354" i="19"/>
  <c r="L353" i="19"/>
  <c r="M353" i="19" s="1"/>
  <c r="K353" i="19"/>
  <c r="L352" i="19"/>
  <c r="M352" i="19" s="1"/>
  <c r="K352" i="19"/>
  <c r="L351" i="19"/>
  <c r="M351" i="19" s="1"/>
  <c r="K351" i="19"/>
  <c r="L350" i="19"/>
  <c r="M350" i="19" s="1"/>
  <c r="K350" i="19"/>
  <c r="L349" i="19"/>
  <c r="M349" i="19" s="1"/>
  <c r="K349" i="19"/>
  <c r="L348" i="19"/>
  <c r="M348" i="19" s="1"/>
  <c r="K348" i="19"/>
  <c r="L347" i="19"/>
  <c r="M347" i="19" s="1"/>
  <c r="K347" i="19"/>
  <c r="L346" i="19"/>
  <c r="M346" i="19" s="1"/>
  <c r="K346" i="19"/>
  <c r="L345" i="19"/>
  <c r="M345" i="19" s="1"/>
  <c r="K345" i="19"/>
  <c r="L344" i="19"/>
  <c r="M344" i="19" s="1"/>
  <c r="K344" i="19"/>
  <c r="L343" i="19"/>
  <c r="M343" i="19" s="1"/>
  <c r="K343" i="19"/>
  <c r="L342" i="19"/>
  <c r="M342" i="19" s="1"/>
  <c r="K342" i="19"/>
  <c r="L341" i="19"/>
  <c r="M341" i="19" s="1"/>
  <c r="K341" i="19"/>
  <c r="L340" i="19"/>
  <c r="M340" i="19" s="1"/>
  <c r="K340" i="19"/>
  <c r="L339" i="19"/>
  <c r="M339" i="19" s="1"/>
  <c r="K339" i="19"/>
  <c r="L338" i="19"/>
  <c r="M338" i="19" s="1"/>
  <c r="K338" i="19"/>
  <c r="L337" i="19"/>
  <c r="M337" i="19" s="1"/>
  <c r="K337" i="19"/>
  <c r="L336" i="19"/>
  <c r="M336" i="19" s="1"/>
  <c r="K336" i="19"/>
  <c r="L335" i="19"/>
  <c r="M335" i="19" s="1"/>
  <c r="K335" i="19"/>
  <c r="L334" i="19"/>
  <c r="M334" i="19" s="1"/>
  <c r="K334" i="19"/>
  <c r="L333" i="19"/>
  <c r="M333" i="19" s="1"/>
  <c r="K333" i="19"/>
  <c r="L332" i="19"/>
  <c r="M332" i="19" s="1"/>
  <c r="K332" i="19"/>
  <c r="L331" i="19"/>
  <c r="M331" i="19" s="1"/>
  <c r="K331" i="19"/>
  <c r="L330" i="19"/>
  <c r="M330" i="19" s="1"/>
  <c r="K330" i="19"/>
  <c r="L329" i="19"/>
  <c r="M329" i="19" s="1"/>
  <c r="K329" i="19"/>
  <c r="L328" i="19"/>
  <c r="M328" i="19" s="1"/>
  <c r="K328" i="19"/>
  <c r="L327" i="19"/>
  <c r="M327" i="19" s="1"/>
  <c r="K327" i="19"/>
  <c r="L326" i="19"/>
  <c r="M326" i="19" s="1"/>
  <c r="K326" i="19"/>
  <c r="L325" i="19"/>
  <c r="M325" i="19" s="1"/>
  <c r="K325" i="19"/>
  <c r="L324" i="19"/>
  <c r="M324" i="19" s="1"/>
  <c r="K324" i="19"/>
  <c r="L323" i="19"/>
  <c r="M323" i="19" s="1"/>
  <c r="K323" i="19"/>
  <c r="L322" i="19"/>
  <c r="M322" i="19" s="1"/>
  <c r="K322" i="19"/>
  <c r="L321" i="19"/>
  <c r="M321" i="19" s="1"/>
  <c r="K321" i="19"/>
  <c r="L320" i="19"/>
  <c r="M320" i="19" s="1"/>
  <c r="K320" i="19"/>
  <c r="L319" i="19"/>
  <c r="M319" i="19" s="1"/>
  <c r="K319" i="19"/>
  <c r="L318" i="19"/>
  <c r="M318" i="19" s="1"/>
  <c r="K318" i="19"/>
  <c r="L317" i="19"/>
  <c r="M317" i="19" s="1"/>
  <c r="K317" i="19"/>
  <c r="L316" i="19"/>
  <c r="M316" i="19" s="1"/>
  <c r="K316" i="19"/>
  <c r="L315" i="19"/>
  <c r="M315" i="19" s="1"/>
  <c r="K315" i="19"/>
  <c r="L314" i="19"/>
  <c r="M314" i="19" s="1"/>
  <c r="K314" i="19"/>
  <c r="L313" i="19"/>
  <c r="M313" i="19" s="1"/>
  <c r="K313" i="19"/>
  <c r="L312" i="19"/>
  <c r="M312" i="19" s="1"/>
  <c r="K312" i="19"/>
  <c r="L311" i="19"/>
  <c r="M311" i="19" s="1"/>
  <c r="K311" i="19"/>
  <c r="L310" i="19"/>
  <c r="M310" i="19" s="1"/>
  <c r="K310" i="19"/>
  <c r="L309" i="19"/>
  <c r="M309" i="19" s="1"/>
  <c r="K309" i="19"/>
  <c r="L308" i="19"/>
  <c r="M308" i="19" s="1"/>
  <c r="K308" i="19"/>
  <c r="L307" i="19"/>
  <c r="M307" i="19" s="1"/>
  <c r="K307" i="19"/>
  <c r="L306" i="19"/>
  <c r="M306" i="19" s="1"/>
  <c r="K306" i="19"/>
  <c r="L305" i="19"/>
  <c r="M305" i="19" s="1"/>
  <c r="K305" i="19"/>
  <c r="L304" i="19"/>
  <c r="M304" i="19" s="1"/>
  <c r="K304" i="19"/>
  <c r="L303" i="19"/>
  <c r="M303" i="19" s="1"/>
  <c r="K303" i="19"/>
  <c r="L302" i="19"/>
  <c r="M302" i="19" s="1"/>
  <c r="K302" i="19"/>
  <c r="L301" i="19"/>
  <c r="M301" i="19" s="1"/>
  <c r="K301" i="19"/>
  <c r="L300" i="19"/>
  <c r="M300" i="19" s="1"/>
  <c r="K300" i="19"/>
  <c r="L299" i="19"/>
  <c r="M299" i="19" s="1"/>
  <c r="K299" i="19"/>
  <c r="L298" i="19"/>
  <c r="M298" i="19" s="1"/>
  <c r="K298" i="19"/>
  <c r="L297" i="19"/>
  <c r="M297" i="19" s="1"/>
  <c r="K297" i="19"/>
  <c r="L296" i="19"/>
  <c r="M296" i="19" s="1"/>
  <c r="K296" i="19"/>
  <c r="L295" i="19"/>
  <c r="M295" i="19" s="1"/>
  <c r="K295" i="19"/>
  <c r="L294" i="19"/>
  <c r="M294" i="19" s="1"/>
  <c r="K294" i="19"/>
  <c r="L293" i="19"/>
  <c r="M293" i="19" s="1"/>
  <c r="K293" i="19"/>
  <c r="L292" i="19"/>
  <c r="M292" i="19" s="1"/>
  <c r="K292" i="19"/>
  <c r="L291" i="19"/>
  <c r="M291" i="19" s="1"/>
  <c r="K291" i="19"/>
  <c r="L290" i="19"/>
  <c r="M290" i="19" s="1"/>
  <c r="K290" i="19"/>
  <c r="L289" i="19"/>
  <c r="M289" i="19" s="1"/>
  <c r="K289" i="19"/>
  <c r="L288" i="19"/>
  <c r="M288" i="19" s="1"/>
  <c r="K288" i="19"/>
  <c r="L287" i="19"/>
  <c r="M287" i="19" s="1"/>
  <c r="K287" i="19"/>
  <c r="L286" i="19"/>
  <c r="M286" i="19" s="1"/>
  <c r="K286" i="19"/>
  <c r="L285" i="19"/>
  <c r="M285" i="19" s="1"/>
  <c r="K285" i="19"/>
  <c r="L284" i="19"/>
  <c r="M284" i="19" s="1"/>
  <c r="K284" i="19"/>
  <c r="L283" i="19"/>
  <c r="M283" i="19" s="1"/>
  <c r="K283" i="19"/>
  <c r="L282" i="19"/>
  <c r="M282" i="19" s="1"/>
  <c r="K282" i="19"/>
  <c r="L281" i="19"/>
  <c r="M281" i="19" s="1"/>
  <c r="K281" i="19"/>
  <c r="L280" i="19"/>
  <c r="M280" i="19" s="1"/>
  <c r="K280" i="19"/>
  <c r="L279" i="19"/>
  <c r="M279" i="19" s="1"/>
  <c r="K279" i="19"/>
  <c r="L278" i="19"/>
  <c r="M278" i="19" s="1"/>
  <c r="K278" i="19"/>
  <c r="L277" i="19"/>
  <c r="M277" i="19" s="1"/>
  <c r="K277" i="19"/>
  <c r="L276" i="19"/>
  <c r="M276" i="19" s="1"/>
  <c r="K276" i="19"/>
  <c r="L275" i="19"/>
  <c r="M275" i="19" s="1"/>
  <c r="K275" i="19"/>
  <c r="L274" i="19"/>
  <c r="M274" i="19" s="1"/>
  <c r="K274" i="19"/>
  <c r="L273" i="19"/>
  <c r="M273" i="19" s="1"/>
  <c r="K273" i="19"/>
  <c r="L272" i="19"/>
  <c r="M272" i="19" s="1"/>
  <c r="K272" i="19"/>
  <c r="L271" i="19"/>
  <c r="M271" i="19" s="1"/>
  <c r="K271" i="19"/>
  <c r="L270" i="19"/>
  <c r="M270" i="19" s="1"/>
  <c r="K270" i="19"/>
  <c r="L269" i="19"/>
  <c r="M269" i="19" s="1"/>
  <c r="K269" i="19"/>
  <c r="L268" i="19"/>
  <c r="M268" i="19" s="1"/>
  <c r="K268" i="19"/>
  <c r="L267" i="19"/>
  <c r="M267" i="19" s="1"/>
  <c r="K267" i="19"/>
  <c r="L266" i="19"/>
  <c r="M266" i="19" s="1"/>
  <c r="K266" i="19"/>
  <c r="L265" i="19"/>
  <c r="M265" i="19" s="1"/>
  <c r="K265" i="19"/>
  <c r="L264" i="19"/>
  <c r="M264" i="19" s="1"/>
  <c r="K264" i="19"/>
  <c r="L263" i="19"/>
  <c r="M263" i="19" s="1"/>
  <c r="K263" i="19"/>
  <c r="L262" i="19"/>
  <c r="M262" i="19" s="1"/>
  <c r="K262" i="19"/>
  <c r="L261" i="19"/>
  <c r="M261" i="19" s="1"/>
  <c r="K261" i="19"/>
  <c r="L260" i="19"/>
  <c r="M260" i="19" s="1"/>
  <c r="K260" i="19"/>
  <c r="L259" i="19"/>
  <c r="M259" i="19" s="1"/>
  <c r="K259" i="19"/>
  <c r="L258" i="19"/>
  <c r="M258" i="19" s="1"/>
  <c r="K258" i="19"/>
  <c r="L257" i="19"/>
  <c r="M257" i="19" s="1"/>
  <c r="K257" i="19"/>
  <c r="L256" i="19"/>
  <c r="M256" i="19" s="1"/>
  <c r="K256" i="19"/>
  <c r="L255" i="19"/>
  <c r="M255" i="19" s="1"/>
  <c r="K255" i="19"/>
  <c r="L254" i="19"/>
  <c r="M254" i="19" s="1"/>
  <c r="K254" i="19"/>
  <c r="L253" i="19"/>
  <c r="M253" i="19" s="1"/>
  <c r="K253" i="19"/>
  <c r="L252" i="19"/>
  <c r="M252" i="19" s="1"/>
  <c r="K252" i="19"/>
  <c r="L251" i="19"/>
  <c r="M251" i="19" s="1"/>
  <c r="K251" i="19"/>
  <c r="L250" i="19"/>
  <c r="M250" i="19" s="1"/>
  <c r="K250" i="19"/>
  <c r="L249" i="19"/>
  <c r="M249" i="19" s="1"/>
  <c r="K249" i="19"/>
  <c r="L248" i="19"/>
  <c r="M248" i="19" s="1"/>
  <c r="K248" i="19"/>
  <c r="L247" i="19"/>
  <c r="M247" i="19" s="1"/>
  <c r="K247" i="19"/>
  <c r="L246" i="19"/>
  <c r="M246" i="19" s="1"/>
  <c r="K246" i="19"/>
  <c r="L245" i="19"/>
  <c r="M245" i="19" s="1"/>
  <c r="K245" i="19"/>
  <c r="L244" i="19"/>
  <c r="M244" i="19" s="1"/>
  <c r="K244" i="19"/>
  <c r="L243" i="19"/>
  <c r="M243" i="19" s="1"/>
  <c r="K243" i="19"/>
  <c r="L242" i="19"/>
  <c r="M242" i="19" s="1"/>
  <c r="K242" i="19"/>
  <c r="L241" i="19"/>
  <c r="M241" i="19" s="1"/>
  <c r="K241" i="19"/>
  <c r="L240" i="19"/>
  <c r="M240" i="19" s="1"/>
  <c r="K240" i="19"/>
  <c r="L239" i="19"/>
  <c r="M239" i="19" s="1"/>
  <c r="K239" i="19"/>
  <c r="L238" i="19"/>
  <c r="M238" i="19" s="1"/>
  <c r="K238" i="19"/>
  <c r="L237" i="19"/>
  <c r="M237" i="19" s="1"/>
  <c r="K237" i="19"/>
  <c r="L236" i="19"/>
  <c r="M236" i="19" s="1"/>
  <c r="K236" i="19"/>
  <c r="L235" i="19"/>
  <c r="M235" i="19" s="1"/>
  <c r="K235" i="19"/>
  <c r="L234" i="19"/>
  <c r="M234" i="19" s="1"/>
  <c r="K234" i="19"/>
  <c r="L233" i="19"/>
  <c r="M233" i="19" s="1"/>
  <c r="K233" i="19"/>
  <c r="L232" i="19"/>
  <c r="M232" i="19" s="1"/>
  <c r="K232" i="19"/>
  <c r="L231" i="19"/>
  <c r="M231" i="19" s="1"/>
  <c r="K231" i="19"/>
  <c r="L230" i="19"/>
  <c r="M230" i="19" s="1"/>
  <c r="K230" i="19"/>
  <c r="L229" i="19"/>
  <c r="M229" i="19" s="1"/>
  <c r="K229" i="19"/>
  <c r="L228" i="19"/>
  <c r="M228" i="19" s="1"/>
  <c r="K228" i="19"/>
  <c r="L227" i="19"/>
  <c r="M227" i="19" s="1"/>
  <c r="K227" i="19"/>
  <c r="L226" i="19"/>
  <c r="M226" i="19" s="1"/>
  <c r="K226" i="19"/>
  <c r="L225" i="19"/>
  <c r="M225" i="19" s="1"/>
  <c r="K225" i="19"/>
  <c r="L224" i="19"/>
  <c r="M224" i="19" s="1"/>
  <c r="K224" i="19"/>
  <c r="L223" i="19"/>
  <c r="M223" i="19" s="1"/>
  <c r="K223" i="19"/>
  <c r="L222" i="19"/>
  <c r="M222" i="19" s="1"/>
  <c r="K222" i="19"/>
  <c r="L221" i="19"/>
  <c r="M221" i="19" s="1"/>
  <c r="K221" i="19"/>
  <c r="L220" i="19"/>
  <c r="M220" i="19" s="1"/>
  <c r="K220" i="19"/>
  <c r="L219" i="19"/>
  <c r="M219" i="19" s="1"/>
  <c r="K219" i="19"/>
  <c r="L218" i="19"/>
  <c r="M218" i="19" s="1"/>
  <c r="K218" i="19"/>
  <c r="L217" i="19"/>
  <c r="M217" i="19" s="1"/>
  <c r="K217" i="19"/>
  <c r="L216" i="19"/>
  <c r="M216" i="19" s="1"/>
  <c r="K216" i="19"/>
  <c r="L215" i="19"/>
  <c r="M215" i="19" s="1"/>
  <c r="K215" i="19"/>
  <c r="L214" i="19"/>
  <c r="M214" i="19" s="1"/>
  <c r="K214" i="19"/>
  <c r="L213" i="19"/>
  <c r="M213" i="19" s="1"/>
  <c r="K213" i="19"/>
  <c r="L212" i="19"/>
  <c r="M212" i="19" s="1"/>
  <c r="K212" i="19"/>
  <c r="L211" i="19"/>
  <c r="M211" i="19" s="1"/>
  <c r="K211" i="19"/>
  <c r="L210" i="19"/>
  <c r="M210" i="19" s="1"/>
  <c r="K210" i="19"/>
  <c r="L209" i="19"/>
  <c r="M209" i="19" s="1"/>
  <c r="K209" i="19"/>
  <c r="L208" i="19"/>
  <c r="M208" i="19" s="1"/>
  <c r="K208" i="19"/>
  <c r="L207" i="19"/>
  <c r="M207" i="19" s="1"/>
  <c r="K207" i="19"/>
  <c r="L206" i="19"/>
  <c r="M206" i="19" s="1"/>
  <c r="K206" i="19"/>
  <c r="L205" i="19"/>
  <c r="M205" i="19" s="1"/>
  <c r="K205" i="19"/>
  <c r="L204" i="19"/>
  <c r="M204" i="19" s="1"/>
  <c r="K204" i="19"/>
  <c r="L203" i="19"/>
  <c r="M203" i="19" s="1"/>
  <c r="K203" i="19"/>
  <c r="L202" i="19"/>
  <c r="M202" i="19" s="1"/>
  <c r="K202" i="19"/>
  <c r="L201" i="19"/>
  <c r="M201" i="19" s="1"/>
  <c r="K201" i="19"/>
  <c r="L200" i="19"/>
  <c r="M200" i="19" s="1"/>
  <c r="K200" i="19"/>
  <c r="L199" i="19"/>
  <c r="M199" i="19" s="1"/>
  <c r="K199" i="19"/>
  <c r="L198" i="19"/>
  <c r="M198" i="19" s="1"/>
  <c r="K198" i="19"/>
  <c r="L197" i="19"/>
  <c r="M197" i="19" s="1"/>
  <c r="K197" i="19"/>
  <c r="L196" i="19"/>
  <c r="M196" i="19" s="1"/>
  <c r="K196" i="19"/>
  <c r="L195" i="19"/>
  <c r="M195" i="19" s="1"/>
  <c r="K195" i="19"/>
  <c r="L194" i="19"/>
  <c r="M194" i="19" s="1"/>
  <c r="K194" i="19"/>
  <c r="L193" i="19"/>
  <c r="M193" i="19" s="1"/>
  <c r="K193" i="19"/>
  <c r="L192" i="19"/>
  <c r="M192" i="19" s="1"/>
  <c r="K192" i="19"/>
  <c r="L191" i="19"/>
  <c r="M191" i="19" s="1"/>
  <c r="K191" i="19"/>
  <c r="L190" i="19"/>
  <c r="M190" i="19" s="1"/>
  <c r="K190" i="19"/>
  <c r="L189" i="19"/>
  <c r="M189" i="19" s="1"/>
  <c r="K189" i="19"/>
  <c r="L188" i="19"/>
  <c r="M188" i="19" s="1"/>
  <c r="K188" i="19"/>
  <c r="L187" i="19"/>
  <c r="M187" i="19" s="1"/>
  <c r="K187" i="19"/>
  <c r="L186" i="19"/>
  <c r="M186" i="19" s="1"/>
  <c r="K186" i="19"/>
  <c r="L185" i="19"/>
  <c r="M185" i="19" s="1"/>
  <c r="K185" i="19"/>
  <c r="L184" i="19"/>
  <c r="M184" i="19" s="1"/>
  <c r="K184" i="19"/>
  <c r="L183" i="19"/>
  <c r="M183" i="19" s="1"/>
  <c r="K183" i="19"/>
  <c r="L182" i="19"/>
  <c r="M182" i="19" s="1"/>
  <c r="K182" i="19"/>
  <c r="L181" i="19"/>
  <c r="M181" i="19" s="1"/>
  <c r="K181" i="19"/>
  <c r="L180" i="19"/>
  <c r="M180" i="19" s="1"/>
  <c r="K180" i="19"/>
  <c r="L179" i="19"/>
  <c r="M179" i="19" s="1"/>
  <c r="K179" i="19"/>
  <c r="L178" i="19"/>
  <c r="M178" i="19" s="1"/>
  <c r="K178" i="19"/>
  <c r="L177" i="19"/>
  <c r="M177" i="19" s="1"/>
  <c r="K177" i="19"/>
  <c r="L176" i="19"/>
  <c r="M176" i="19" s="1"/>
  <c r="K176" i="19"/>
  <c r="L175" i="19"/>
  <c r="M175" i="19" s="1"/>
  <c r="K175" i="19"/>
  <c r="L174" i="19"/>
  <c r="M174" i="19" s="1"/>
  <c r="K174" i="19"/>
  <c r="L173" i="19"/>
  <c r="M173" i="19" s="1"/>
  <c r="K173" i="19"/>
  <c r="L172" i="19"/>
  <c r="M172" i="19" s="1"/>
  <c r="K172" i="19"/>
  <c r="L171" i="19"/>
  <c r="M171" i="19" s="1"/>
  <c r="K171" i="19"/>
  <c r="L170" i="19"/>
  <c r="M170" i="19" s="1"/>
  <c r="K170" i="19"/>
  <c r="L169" i="19"/>
  <c r="M169" i="19" s="1"/>
  <c r="K169" i="19"/>
  <c r="L168" i="19"/>
  <c r="M168" i="19" s="1"/>
  <c r="K168" i="19"/>
  <c r="L167" i="19"/>
  <c r="M167" i="19" s="1"/>
  <c r="K167" i="19"/>
  <c r="L166" i="19"/>
  <c r="M166" i="19" s="1"/>
  <c r="K166" i="19"/>
  <c r="L165" i="19"/>
  <c r="M165" i="19" s="1"/>
  <c r="K165" i="19"/>
  <c r="L164" i="19"/>
  <c r="M164" i="19" s="1"/>
  <c r="K164" i="19"/>
  <c r="L163" i="19"/>
  <c r="M163" i="19" s="1"/>
  <c r="K163" i="19"/>
  <c r="L162" i="19"/>
  <c r="M162" i="19" s="1"/>
  <c r="K162" i="19"/>
  <c r="L161" i="19"/>
  <c r="M161" i="19" s="1"/>
  <c r="K161" i="19"/>
  <c r="L160" i="19"/>
  <c r="M160" i="19" s="1"/>
  <c r="K160" i="19"/>
  <c r="L159" i="19"/>
  <c r="M159" i="19" s="1"/>
  <c r="K159" i="19"/>
  <c r="L158" i="19"/>
  <c r="M158" i="19" s="1"/>
  <c r="K158" i="19"/>
  <c r="L157" i="19"/>
  <c r="M157" i="19" s="1"/>
  <c r="K157" i="19"/>
  <c r="L156" i="19"/>
  <c r="M156" i="19" s="1"/>
  <c r="K156" i="19"/>
  <c r="L155" i="19"/>
  <c r="M155" i="19" s="1"/>
  <c r="K155" i="19"/>
  <c r="L154" i="19"/>
  <c r="M154" i="19" s="1"/>
  <c r="K154" i="19"/>
  <c r="L153" i="19"/>
  <c r="M153" i="19" s="1"/>
  <c r="K153" i="19"/>
  <c r="L152" i="19"/>
  <c r="M152" i="19" s="1"/>
  <c r="K152" i="19"/>
  <c r="L151" i="19"/>
  <c r="M151" i="19" s="1"/>
  <c r="K151" i="19"/>
  <c r="L150" i="19"/>
  <c r="M150" i="19" s="1"/>
  <c r="K150" i="19"/>
  <c r="L149" i="19"/>
  <c r="M149" i="19" s="1"/>
  <c r="K149" i="19"/>
  <c r="L148" i="19"/>
  <c r="M148" i="19" s="1"/>
  <c r="K148" i="19"/>
  <c r="L147" i="19"/>
  <c r="M147" i="19" s="1"/>
  <c r="K147" i="19"/>
  <c r="L146" i="19"/>
  <c r="M146" i="19" s="1"/>
  <c r="K146" i="19"/>
  <c r="L145" i="19"/>
  <c r="M145" i="19" s="1"/>
  <c r="K145" i="19"/>
  <c r="L144" i="19"/>
  <c r="M144" i="19" s="1"/>
  <c r="K144" i="19"/>
  <c r="L143" i="19"/>
  <c r="M143" i="19" s="1"/>
  <c r="K143" i="19"/>
  <c r="L142" i="19"/>
  <c r="M142" i="19" s="1"/>
  <c r="K142" i="19"/>
  <c r="L141" i="19"/>
  <c r="M141" i="19" s="1"/>
  <c r="K141" i="19"/>
  <c r="L140" i="19"/>
  <c r="M140" i="19" s="1"/>
  <c r="K140" i="19"/>
  <c r="L139" i="19"/>
  <c r="M139" i="19" s="1"/>
  <c r="K139" i="19"/>
  <c r="L138" i="19"/>
  <c r="M138" i="19" s="1"/>
  <c r="K138" i="19"/>
  <c r="L137" i="19"/>
  <c r="M137" i="19" s="1"/>
  <c r="K137" i="19"/>
  <c r="L136" i="19"/>
  <c r="M136" i="19" s="1"/>
  <c r="K136" i="19"/>
  <c r="L135" i="19"/>
  <c r="M135" i="19" s="1"/>
  <c r="K135" i="19"/>
  <c r="L134" i="19"/>
  <c r="M134" i="19" s="1"/>
  <c r="K134" i="19"/>
  <c r="L133" i="19"/>
  <c r="M133" i="19" s="1"/>
  <c r="K133" i="19"/>
  <c r="L132" i="19"/>
  <c r="M132" i="19" s="1"/>
  <c r="K132" i="19"/>
  <c r="L131" i="19"/>
  <c r="M131" i="19" s="1"/>
  <c r="K131" i="19"/>
  <c r="L130" i="19"/>
  <c r="M130" i="19" s="1"/>
  <c r="K130" i="19"/>
  <c r="L129" i="19"/>
  <c r="M129" i="19" s="1"/>
  <c r="K129" i="19"/>
  <c r="L128" i="19"/>
  <c r="M128" i="19" s="1"/>
  <c r="K128" i="19"/>
  <c r="L127" i="19"/>
  <c r="M127" i="19" s="1"/>
  <c r="K127" i="19"/>
  <c r="L126" i="19"/>
  <c r="M126" i="19" s="1"/>
  <c r="K126" i="19"/>
  <c r="L125" i="19"/>
  <c r="M125" i="19" s="1"/>
  <c r="K125" i="19"/>
  <c r="L124" i="19"/>
  <c r="M124" i="19" s="1"/>
  <c r="K124" i="19"/>
  <c r="L123" i="19"/>
  <c r="M123" i="19" s="1"/>
  <c r="K123" i="19"/>
  <c r="L122" i="19"/>
  <c r="M122" i="19" s="1"/>
  <c r="K122" i="19"/>
  <c r="L121" i="19"/>
  <c r="M121" i="19" s="1"/>
  <c r="K121" i="19"/>
  <c r="L120" i="19"/>
  <c r="M120" i="19" s="1"/>
  <c r="K120" i="19"/>
  <c r="L119" i="19"/>
  <c r="M119" i="19" s="1"/>
  <c r="K119" i="19"/>
  <c r="L118" i="19"/>
  <c r="M118" i="19" s="1"/>
  <c r="K118" i="19"/>
  <c r="L117" i="19"/>
  <c r="M117" i="19" s="1"/>
  <c r="K117" i="19"/>
  <c r="L116" i="19"/>
  <c r="M116" i="19" s="1"/>
  <c r="K116" i="19"/>
  <c r="L115" i="19"/>
  <c r="M115" i="19" s="1"/>
  <c r="K115" i="19"/>
  <c r="L114" i="19"/>
  <c r="M114" i="19" s="1"/>
  <c r="K114" i="19"/>
  <c r="L113" i="19"/>
  <c r="M113" i="19" s="1"/>
  <c r="K113" i="19"/>
  <c r="L112" i="19"/>
  <c r="M112" i="19" s="1"/>
  <c r="K112" i="19"/>
  <c r="L111" i="19"/>
  <c r="M111" i="19" s="1"/>
  <c r="K111" i="19"/>
  <c r="L110" i="19"/>
  <c r="M110" i="19" s="1"/>
  <c r="K110" i="19"/>
  <c r="L109" i="19"/>
  <c r="M109" i="19" s="1"/>
  <c r="K109" i="19"/>
  <c r="L108" i="19"/>
  <c r="M108" i="19" s="1"/>
  <c r="K108" i="19"/>
  <c r="L107" i="19"/>
  <c r="M107" i="19" s="1"/>
  <c r="K107" i="19"/>
  <c r="L106" i="19"/>
  <c r="M106" i="19" s="1"/>
  <c r="K106" i="19"/>
  <c r="L105" i="19"/>
  <c r="M105" i="19" s="1"/>
  <c r="K105" i="19"/>
  <c r="L104" i="19"/>
  <c r="M104" i="19" s="1"/>
  <c r="K104" i="19"/>
  <c r="L103" i="19"/>
  <c r="M103" i="19" s="1"/>
  <c r="K103" i="19"/>
  <c r="L102" i="19"/>
  <c r="M102" i="19" s="1"/>
  <c r="K102" i="19"/>
  <c r="L101" i="19"/>
  <c r="M101" i="19" s="1"/>
  <c r="K101" i="19"/>
  <c r="L100" i="19"/>
  <c r="M100" i="19" s="1"/>
  <c r="K100" i="19"/>
  <c r="L99" i="19"/>
  <c r="M99" i="19" s="1"/>
  <c r="K99" i="19"/>
  <c r="L98" i="19"/>
  <c r="M98" i="19" s="1"/>
  <c r="K98" i="19"/>
  <c r="L97" i="19"/>
  <c r="M97" i="19" s="1"/>
  <c r="K97" i="19"/>
  <c r="L96" i="19"/>
  <c r="M96" i="19" s="1"/>
  <c r="K96" i="19"/>
  <c r="L95" i="19"/>
  <c r="M95" i="19" s="1"/>
  <c r="K95" i="19"/>
  <c r="L94" i="19"/>
  <c r="M94" i="19" s="1"/>
  <c r="K94" i="19"/>
  <c r="L93" i="19"/>
  <c r="M93" i="19" s="1"/>
  <c r="K93" i="19"/>
  <c r="L92" i="19"/>
  <c r="M92" i="19" s="1"/>
  <c r="K92" i="19"/>
  <c r="L91" i="19"/>
  <c r="M91" i="19" s="1"/>
  <c r="K91" i="19"/>
  <c r="L90" i="19"/>
  <c r="M90" i="19" s="1"/>
  <c r="K90" i="19"/>
  <c r="L89" i="19"/>
  <c r="M89" i="19" s="1"/>
  <c r="K89" i="19"/>
  <c r="L88" i="19"/>
  <c r="M88" i="19" s="1"/>
  <c r="K88" i="19"/>
  <c r="L87" i="19"/>
  <c r="M87" i="19" s="1"/>
  <c r="K87" i="19"/>
  <c r="L86" i="19"/>
  <c r="M86" i="19" s="1"/>
  <c r="K86" i="19"/>
  <c r="L85" i="19"/>
  <c r="M85" i="19" s="1"/>
  <c r="K85" i="19"/>
  <c r="L84" i="19"/>
  <c r="M84" i="19" s="1"/>
  <c r="K84" i="19"/>
  <c r="L83" i="19"/>
  <c r="M83" i="19" s="1"/>
  <c r="K83" i="19"/>
  <c r="L82" i="19"/>
  <c r="M82" i="19" s="1"/>
  <c r="K82" i="19"/>
  <c r="L81" i="19"/>
  <c r="M81" i="19" s="1"/>
  <c r="K81" i="19"/>
  <c r="L80" i="19"/>
  <c r="M80" i="19" s="1"/>
  <c r="K80" i="19"/>
  <c r="L79" i="19"/>
  <c r="M79" i="19" s="1"/>
  <c r="K79" i="19"/>
  <c r="L78" i="19"/>
  <c r="M78" i="19" s="1"/>
  <c r="K78" i="19"/>
  <c r="L77" i="19"/>
  <c r="M77" i="19" s="1"/>
  <c r="K77" i="19"/>
  <c r="L76" i="19"/>
  <c r="M76" i="19" s="1"/>
  <c r="K76" i="19"/>
  <c r="L75" i="19"/>
  <c r="M75" i="19" s="1"/>
  <c r="K75" i="19"/>
  <c r="L74" i="19"/>
  <c r="M74" i="19" s="1"/>
  <c r="K74" i="19"/>
  <c r="L73" i="19"/>
  <c r="M73" i="19" s="1"/>
  <c r="K73" i="19"/>
  <c r="L72" i="19"/>
  <c r="M72" i="19" s="1"/>
  <c r="K72" i="19"/>
  <c r="L71" i="19"/>
  <c r="M71" i="19" s="1"/>
  <c r="K71" i="19"/>
  <c r="L70" i="19"/>
  <c r="M70" i="19" s="1"/>
  <c r="K70" i="19"/>
  <c r="L69" i="19"/>
  <c r="M69" i="19" s="1"/>
  <c r="K69" i="19"/>
  <c r="L68" i="19"/>
  <c r="M68" i="19" s="1"/>
  <c r="K68" i="19"/>
  <c r="L67" i="19"/>
  <c r="M67" i="19" s="1"/>
  <c r="K67" i="19"/>
  <c r="L66" i="19"/>
  <c r="M66" i="19" s="1"/>
  <c r="K66" i="19"/>
  <c r="L65" i="19"/>
  <c r="M65" i="19" s="1"/>
  <c r="K65" i="19"/>
  <c r="L64" i="19"/>
  <c r="M64" i="19" s="1"/>
  <c r="K64" i="19"/>
  <c r="L63" i="19"/>
  <c r="M63" i="19" s="1"/>
  <c r="K63" i="19"/>
  <c r="L62" i="19"/>
  <c r="M62" i="19" s="1"/>
  <c r="K62" i="19"/>
  <c r="L61" i="19"/>
  <c r="M61" i="19" s="1"/>
  <c r="K61" i="19"/>
  <c r="L60" i="19"/>
  <c r="M60" i="19" s="1"/>
  <c r="K60" i="19"/>
  <c r="L59" i="19"/>
  <c r="M59" i="19" s="1"/>
  <c r="K59" i="19"/>
  <c r="L58" i="19"/>
  <c r="M58" i="19" s="1"/>
  <c r="K58" i="19"/>
  <c r="L57" i="19"/>
  <c r="M57" i="19" s="1"/>
  <c r="K57" i="19"/>
  <c r="L56" i="19"/>
  <c r="M56" i="19" s="1"/>
  <c r="K56" i="19"/>
  <c r="L55" i="19"/>
  <c r="M55" i="19" s="1"/>
  <c r="K55" i="19"/>
  <c r="L54" i="19"/>
  <c r="M54" i="19" s="1"/>
  <c r="K54" i="19"/>
  <c r="L53" i="19"/>
  <c r="M53" i="19" s="1"/>
  <c r="K53" i="19"/>
  <c r="L52" i="19"/>
  <c r="M52" i="19" s="1"/>
  <c r="K52" i="19"/>
  <c r="L51" i="19"/>
  <c r="M51" i="19" s="1"/>
  <c r="K51" i="19"/>
  <c r="L50" i="19"/>
  <c r="M50" i="19" s="1"/>
  <c r="K50" i="19"/>
  <c r="L49" i="19"/>
  <c r="M49" i="19" s="1"/>
  <c r="K49" i="19"/>
  <c r="L48" i="19"/>
  <c r="M48" i="19" s="1"/>
  <c r="K48" i="19"/>
  <c r="L47" i="19"/>
  <c r="M47" i="19" s="1"/>
  <c r="K47" i="19"/>
  <c r="L46" i="19"/>
  <c r="M46" i="19" s="1"/>
  <c r="K46" i="19"/>
  <c r="L45" i="19"/>
  <c r="M45" i="19" s="1"/>
  <c r="K45" i="19"/>
  <c r="L44" i="19"/>
  <c r="M44" i="19" s="1"/>
  <c r="K44" i="19"/>
  <c r="L43" i="19"/>
  <c r="M43" i="19" s="1"/>
  <c r="K43" i="19"/>
  <c r="L42" i="19"/>
  <c r="M42" i="19" s="1"/>
  <c r="K42" i="19"/>
  <c r="L41" i="19"/>
  <c r="M41" i="19" s="1"/>
  <c r="K41" i="19"/>
  <c r="L40" i="19"/>
  <c r="M40" i="19" s="1"/>
  <c r="K40" i="19"/>
  <c r="L39" i="19"/>
  <c r="M39" i="19" s="1"/>
  <c r="K39" i="19"/>
  <c r="L38" i="19"/>
  <c r="M38" i="19" s="1"/>
  <c r="K38" i="19"/>
  <c r="L37" i="19"/>
  <c r="M37" i="19" s="1"/>
  <c r="K37" i="19"/>
  <c r="L36" i="19"/>
  <c r="M36" i="19" s="1"/>
  <c r="K36" i="19"/>
  <c r="L35" i="19"/>
  <c r="M35" i="19" s="1"/>
  <c r="K35" i="19"/>
  <c r="L34" i="19"/>
  <c r="M34" i="19" s="1"/>
  <c r="K34" i="19"/>
  <c r="L33" i="19"/>
  <c r="M33" i="19" s="1"/>
  <c r="K33" i="19"/>
  <c r="L32" i="19"/>
  <c r="M32" i="19" s="1"/>
  <c r="K32" i="19"/>
  <c r="L31" i="19"/>
  <c r="M31" i="19" s="1"/>
  <c r="K31" i="19"/>
  <c r="L30" i="19"/>
  <c r="M30" i="19" s="1"/>
  <c r="K30" i="19"/>
  <c r="L29" i="19"/>
  <c r="M29" i="19" s="1"/>
  <c r="K29" i="19"/>
  <c r="L28" i="19"/>
  <c r="M28" i="19" s="1"/>
  <c r="K28" i="19"/>
  <c r="L27" i="19"/>
  <c r="M27" i="19" s="1"/>
  <c r="K27" i="19"/>
  <c r="L26" i="19"/>
  <c r="M26" i="19" s="1"/>
  <c r="K26" i="19"/>
  <c r="L25" i="19"/>
  <c r="M25" i="19" s="1"/>
  <c r="K25" i="19"/>
  <c r="L24" i="19"/>
  <c r="M24" i="19" s="1"/>
  <c r="K24" i="19"/>
  <c r="L23" i="19"/>
  <c r="M23" i="19" s="1"/>
  <c r="K23" i="19"/>
  <c r="L22" i="19"/>
  <c r="M22" i="19" s="1"/>
  <c r="K22" i="19"/>
  <c r="L21" i="19"/>
  <c r="M21" i="19" s="1"/>
  <c r="K21" i="19"/>
  <c r="L20" i="19"/>
  <c r="M20" i="19" s="1"/>
  <c r="K20" i="19"/>
  <c r="L19" i="19"/>
  <c r="M19" i="19" s="1"/>
  <c r="K19" i="19"/>
  <c r="L18" i="19"/>
  <c r="M18" i="19" s="1"/>
  <c r="K18" i="19"/>
  <c r="L17" i="19"/>
  <c r="M17" i="19" s="1"/>
  <c r="K17" i="19"/>
  <c r="L16" i="19"/>
  <c r="M16" i="19" s="1"/>
  <c r="K16" i="19"/>
  <c r="L15" i="19"/>
  <c r="M15" i="19" s="1"/>
  <c r="K15" i="19"/>
  <c r="L14" i="19"/>
  <c r="M14" i="19" s="1"/>
  <c r="K14" i="19"/>
  <c r="L13" i="19"/>
  <c r="M13" i="19" s="1"/>
  <c r="K13" i="19"/>
  <c r="L12" i="19"/>
  <c r="M12" i="19" s="1"/>
  <c r="K12" i="19"/>
  <c r="L11" i="19"/>
  <c r="M11" i="19" s="1"/>
  <c r="K11" i="19"/>
  <c r="L10" i="19"/>
  <c r="M10" i="19" s="1"/>
  <c r="K10" i="19"/>
  <c r="L9" i="19"/>
  <c r="M9" i="19" s="1"/>
  <c r="K9" i="19"/>
  <c r="L8" i="19"/>
  <c r="M8" i="19" s="1"/>
  <c r="K8" i="19"/>
  <c r="L7" i="19"/>
  <c r="M7" i="19" s="1"/>
  <c r="K7" i="19"/>
  <c r="I5" i="19"/>
  <c r="J2" i="19"/>
  <c r="L1187" i="19" l="1"/>
  <c r="L1188" i="19" l="1"/>
  <c r="L1193" i="19" l="1"/>
  <c r="L1195" i="19" l="1"/>
  <c r="M5" i="19" s="1"/>
  <c r="B1" i="4" l="1"/>
</calcChain>
</file>

<file path=xl/sharedStrings.xml><?xml version="1.0" encoding="utf-8"?>
<sst xmlns="http://schemas.openxmlformats.org/spreadsheetml/2006/main" count="10838" uniqueCount="1522">
  <si>
    <t>31818-CH/02820</t>
  </si>
  <si>
    <t>31818-GD/02820</t>
  </si>
  <si>
    <t>31818-MD/02820</t>
  </si>
  <si>
    <t>31818-XG/02820</t>
  </si>
  <si>
    <t>31818-CH/05404</t>
  </si>
  <si>
    <t>31818-GD/05404</t>
  </si>
  <si>
    <t>31818-MD/05404</t>
  </si>
  <si>
    <t>31818-XG/05404</t>
  </si>
  <si>
    <t>31818-CH/00207</t>
  </si>
  <si>
    <t>31818-GD/00207</t>
  </si>
  <si>
    <t>31818-MD/00207</t>
  </si>
  <si>
    <t>31818-XG/00207</t>
  </si>
  <si>
    <t>31818-CH/06420</t>
  </si>
  <si>
    <t>31818-GD/06420</t>
  </si>
  <si>
    <t>31818-MD/06420</t>
  </si>
  <si>
    <t>31818-XG/06420</t>
  </si>
  <si>
    <t>31818-CH/A6156</t>
  </si>
  <si>
    <t>31818-GD/A6156</t>
  </si>
  <si>
    <t>31818-MD/A6156</t>
  </si>
  <si>
    <t>31818-XG/A6156</t>
  </si>
  <si>
    <t>31818-CH/05172</t>
  </si>
  <si>
    <t>31818-GD/05172</t>
  </si>
  <si>
    <t>31818-MD/05172</t>
  </si>
  <si>
    <t>31818-XG/05172</t>
  </si>
  <si>
    <t>31818-CH/05508</t>
  </si>
  <si>
    <t>31818-GD/05508</t>
  </si>
  <si>
    <t>31818-MD/05508</t>
  </si>
  <si>
    <t>31818-XG/05508</t>
  </si>
  <si>
    <t>31818-CH/01307</t>
  </si>
  <si>
    <t>31818-GD/01307</t>
  </si>
  <si>
    <t>31818-MD/01307</t>
  </si>
  <si>
    <t>31818-XG/01307</t>
  </si>
  <si>
    <t>32582-CH/02820</t>
  </si>
  <si>
    <t>32582-GD/02820</t>
  </si>
  <si>
    <t>32582-MD/02820</t>
  </si>
  <si>
    <t>32582-XG/02820</t>
  </si>
  <si>
    <t>32582-CH/05404</t>
  </si>
  <si>
    <t>32582-GD/05404</t>
  </si>
  <si>
    <t>32582-MD/05404</t>
  </si>
  <si>
    <t>32582-XG/05404</t>
  </si>
  <si>
    <t>32582-CH/00207</t>
  </si>
  <si>
    <t>32582-GD/00207</t>
  </si>
  <si>
    <t>32582-MD/00207</t>
  </si>
  <si>
    <t>32582-XG/00207</t>
  </si>
  <si>
    <t>32582-CH/06420</t>
  </si>
  <si>
    <t>32582-GD/06420</t>
  </si>
  <si>
    <t>32582-MD/06420</t>
  </si>
  <si>
    <t>32582-XG/06420</t>
  </si>
  <si>
    <t>32582-CH/04000</t>
  </si>
  <si>
    <t>32582-GD/04000</t>
  </si>
  <si>
    <t>32582-MD/04000</t>
  </si>
  <si>
    <t>32582-XG/04000</t>
  </si>
  <si>
    <t>32582-CH/A6156</t>
  </si>
  <si>
    <t>32582-GD/A6156</t>
  </si>
  <si>
    <t>32582-MD/A6156</t>
  </si>
  <si>
    <t>32582-XG/A6156</t>
  </si>
  <si>
    <t>32582-CH/05172</t>
  </si>
  <si>
    <t>32582-GD/05172</t>
  </si>
  <si>
    <t>32582-MD/05172</t>
  </si>
  <si>
    <t>32582-XG/05172</t>
  </si>
  <si>
    <t>32582-CH/05508</t>
  </si>
  <si>
    <t>32582-GD/05508</t>
  </si>
  <si>
    <t>32582-MD/05508</t>
  </si>
  <si>
    <t>32582-XG/05508</t>
  </si>
  <si>
    <t>32582-CH/01307</t>
  </si>
  <si>
    <t>32582-GD/01307</t>
  </si>
  <si>
    <t>32582-MD/01307</t>
  </si>
  <si>
    <t>32582-XG/01307</t>
  </si>
  <si>
    <t>32582-CH/A5432</t>
  </si>
  <si>
    <t>32582-GD/A5432</t>
  </si>
  <si>
    <t>32582-MD/A5432</t>
  </si>
  <si>
    <t>32582-XG/A5432</t>
  </si>
  <si>
    <t>35000-CH/00207</t>
  </si>
  <si>
    <t>35000-GD/00207</t>
  </si>
  <si>
    <t>35000-MD/00207</t>
  </si>
  <si>
    <t>35000-XG/00207</t>
  </si>
  <si>
    <t>35000-XXG/00207</t>
  </si>
  <si>
    <t>35000-CH/01549</t>
  </si>
  <si>
    <t>35000-GD/01549</t>
  </si>
  <si>
    <t>35000-MD/01549</t>
  </si>
  <si>
    <t>35000-XG/01549</t>
  </si>
  <si>
    <t>35000-XXG/01549</t>
  </si>
  <si>
    <t>35001-CH/00207</t>
  </si>
  <si>
    <t>35001-GD/00207</t>
  </si>
  <si>
    <t>35001-MD/00207</t>
  </si>
  <si>
    <t>35001-XG/00207</t>
  </si>
  <si>
    <t>35001-XXG/00207</t>
  </si>
  <si>
    <t>35001-CH/01549</t>
  </si>
  <si>
    <t>35001-GD/01549</t>
  </si>
  <si>
    <t>35001-MD/01549</t>
  </si>
  <si>
    <t>35001-XG/01549</t>
  </si>
  <si>
    <t>35001-XXG/01549</t>
  </si>
  <si>
    <t>32603-36/02820</t>
  </si>
  <si>
    <t>32603-38/02820</t>
  </si>
  <si>
    <t>32603-40/02820</t>
  </si>
  <si>
    <t>32603-42/02820</t>
  </si>
  <si>
    <t>32603-36/03415</t>
  </si>
  <si>
    <t>32603-38/03415</t>
  </si>
  <si>
    <t>32603-40/03415</t>
  </si>
  <si>
    <t>32603-42/03415</t>
  </si>
  <si>
    <t>32603-36/03339</t>
  </si>
  <si>
    <t>32603-38/03339</t>
  </si>
  <si>
    <t>32603-40/03339</t>
  </si>
  <si>
    <t>32603-42/03339</t>
  </si>
  <si>
    <t>32603-36/00207</t>
  </si>
  <si>
    <t>32603-38/00207</t>
  </si>
  <si>
    <t>32603-40/00207</t>
  </si>
  <si>
    <t>32603-42/00207</t>
  </si>
  <si>
    <t>32603-36/A6713</t>
  </si>
  <si>
    <t>32603-38/A6713</t>
  </si>
  <si>
    <t>32603-40/A6713</t>
  </si>
  <si>
    <t>32603-42/A6713</t>
  </si>
  <si>
    <t>32603-36/01549</t>
  </si>
  <si>
    <t>32603-38/01549</t>
  </si>
  <si>
    <t>32603-40/01549</t>
  </si>
  <si>
    <t>32603-42/01549</t>
  </si>
  <si>
    <t>32603-36/07378</t>
  </si>
  <si>
    <t>32603-38/07378</t>
  </si>
  <si>
    <t>32603-40/07378</t>
  </si>
  <si>
    <t>32603-42/07378</t>
  </si>
  <si>
    <t>32603-36/A5918</t>
  </si>
  <si>
    <t>32603-38/A5918</t>
  </si>
  <si>
    <t>32603-40/A5918</t>
  </si>
  <si>
    <t>32603-42/A5918</t>
  </si>
  <si>
    <t>32603-36/04000</t>
  </si>
  <si>
    <t>32603-38/04000</t>
  </si>
  <si>
    <t>32603-40/04000</t>
  </si>
  <si>
    <t>32603-42/04000</t>
  </si>
  <si>
    <t>32603-36/06659</t>
  </si>
  <si>
    <t>32603-38/06659</t>
  </si>
  <si>
    <t>32603-40/06659</t>
  </si>
  <si>
    <t>32603-42/06659</t>
  </si>
  <si>
    <t>32603-36/05264</t>
  </si>
  <si>
    <t>32603-38/05264</t>
  </si>
  <si>
    <t>32603-40/05264</t>
  </si>
  <si>
    <t>32603-42/05264</t>
  </si>
  <si>
    <t>32603-36/06560</t>
  </si>
  <si>
    <t>32603-38/06560</t>
  </si>
  <si>
    <t>32603-40/06560</t>
  </si>
  <si>
    <t>32603-42/06560</t>
  </si>
  <si>
    <t>32603-36/05172</t>
  </si>
  <si>
    <t>32603-38/05172</t>
  </si>
  <si>
    <t>32603-40/05172</t>
  </si>
  <si>
    <t>32603-42/05172</t>
  </si>
  <si>
    <t>32603-36/A5301</t>
  </si>
  <si>
    <t>32603-38/A5301</t>
  </si>
  <si>
    <t>32603-40/A5301</t>
  </si>
  <si>
    <t>32603-42/A5301</t>
  </si>
  <si>
    <t>32603-36/05508</t>
  </si>
  <si>
    <t>32603-38/05508</t>
  </si>
  <si>
    <t>32603-40/05508</t>
  </si>
  <si>
    <t>32603-42/05508</t>
  </si>
  <si>
    <t>32603-36/A5432</t>
  </si>
  <si>
    <t>32603-38/A5432</t>
  </si>
  <si>
    <t>32603-40/A5432</t>
  </si>
  <si>
    <t>32603-42/A5432</t>
  </si>
  <si>
    <t>32702-36/03415</t>
  </si>
  <si>
    <t>32702-38/03415</t>
  </si>
  <si>
    <t>32702-40/03415</t>
  </si>
  <si>
    <t>32702-42/03415</t>
  </si>
  <si>
    <t>32702-36/03339</t>
  </si>
  <si>
    <t>32702-38/03339</t>
  </si>
  <si>
    <t>32702-40/03339</t>
  </si>
  <si>
    <t>32702-42/03339</t>
  </si>
  <si>
    <t>32702-36/00207</t>
  </si>
  <si>
    <t>32702-38/00207</t>
  </si>
  <si>
    <t>32702-40/00207</t>
  </si>
  <si>
    <t>32702-42/00207</t>
  </si>
  <si>
    <t>32702-36/07378</t>
  </si>
  <si>
    <t>32702-38/07378</t>
  </si>
  <si>
    <t>32702-40/07378</t>
  </si>
  <si>
    <t>32702-42/07378</t>
  </si>
  <si>
    <t>32702-36/A5918</t>
  </si>
  <si>
    <t>32702-38/A5918</t>
  </si>
  <si>
    <t>32702-40/A5918</t>
  </si>
  <si>
    <t>32702-42/A5918</t>
  </si>
  <si>
    <t>32702-36/04000</t>
  </si>
  <si>
    <t>32702-38/04000</t>
  </si>
  <si>
    <t>32702-40/04000</t>
  </si>
  <si>
    <t>32702-42/04000</t>
  </si>
  <si>
    <t>32702-36/06659</t>
  </si>
  <si>
    <t>32702-38/06659</t>
  </si>
  <si>
    <t>32702-40/06659</t>
  </si>
  <si>
    <t>32702-42/06659</t>
  </si>
  <si>
    <t>32702-36/05264</t>
  </si>
  <si>
    <t>32702-38/05264</t>
  </si>
  <si>
    <t>32702-40/05264</t>
  </si>
  <si>
    <t>32702-42/05264</t>
  </si>
  <si>
    <t>32702-36/06560</t>
  </si>
  <si>
    <t>32702-38/06560</t>
  </si>
  <si>
    <t>32702-40/06560</t>
  </si>
  <si>
    <t>32702-42/06560</t>
  </si>
  <si>
    <t>32702-36/05172</t>
  </si>
  <si>
    <t>32702-38/05172</t>
  </si>
  <si>
    <t>32702-40/05172</t>
  </si>
  <si>
    <t>32702-42/05172</t>
  </si>
  <si>
    <t>32702-36/A5301</t>
  </si>
  <si>
    <t>32702-38/A5301</t>
  </si>
  <si>
    <t>32702-40/A5301</t>
  </si>
  <si>
    <t>32702-42/A5301</t>
  </si>
  <si>
    <t>32702-36/05508</t>
  </si>
  <si>
    <t>32702-38/05508</t>
  </si>
  <si>
    <t>32702-40/05508</t>
  </si>
  <si>
    <t>32702-42/05508</t>
  </si>
  <si>
    <t>32702-36/A5432</t>
  </si>
  <si>
    <t>32702-38/A5432</t>
  </si>
  <si>
    <t>32702-40/A5432</t>
  </si>
  <si>
    <t>32702-42/A5432</t>
  </si>
  <si>
    <t>32702-36/05717</t>
  </si>
  <si>
    <t>32702-38/05717</t>
  </si>
  <si>
    <t>32702-40/05717</t>
  </si>
  <si>
    <t>32702-42/05717</t>
  </si>
  <si>
    <t>32692-CH/00207</t>
  </si>
  <si>
    <t>32692-GD/00207</t>
  </si>
  <si>
    <t>32692-MD/00207</t>
  </si>
  <si>
    <t>32692-XG/00207</t>
  </si>
  <si>
    <t>32692-CH/04000</t>
  </si>
  <si>
    <t>32692-GD/04000</t>
  </si>
  <si>
    <t>32692-MD/04000</t>
  </si>
  <si>
    <t>32692-XG/04000</t>
  </si>
  <si>
    <t>32692-CH/05264</t>
  </si>
  <si>
    <t>32692-GD/05264</t>
  </si>
  <si>
    <t>32692-MD/05264</t>
  </si>
  <si>
    <t>32692-XG/05264</t>
  </si>
  <si>
    <t>32692-CH/05172</t>
  </si>
  <si>
    <t>32692-GD/05172</t>
  </si>
  <si>
    <t>32692-MD/05172</t>
  </si>
  <si>
    <t>32692-XG/05172</t>
  </si>
  <si>
    <t>32692-CH/05508</t>
  </si>
  <si>
    <t>32692-GD/05508</t>
  </si>
  <si>
    <t>32692-MD/05508</t>
  </si>
  <si>
    <t>32692-XG/05508</t>
  </si>
  <si>
    <t>33981-CH/00207</t>
  </si>
  <si>
    <t>33981-GD/00207</t>
  </si>
  <si>
    <t>33981-MD/00207</t>
  </si>
  <si>
    <t>33981-XG/00207</t>
  </si>
  <si>
    <t>33981-CH/04000</t>
  </si>
  <si>
    <t>33981-GD/04000</t>
  </si>
  <si>
    <t>33981-MD/04000</t>
  </si>
  <si>
    <t>33981-XG/04000</t>
  </si>
  <si>
    <t>33981-CH/05264</t>
  </si>
  <si>
    <t>33981-GD/05264</t>
  </si>
  <si>
    <t>33981-MD/05264</t>
  </si>
  <si>
    <t>33981-XG/05264</t>
  </si>
  <si>
    <t>33981-CH/05172</t>
  </si>
  <si>
    <t>33981-GD/05172</t>
  </si>
  <si>
    <t>33981-MD/05172</t>
  </si>
  <si>
    <t>33981-XG/05172</t>
  </si>
  <si>
    <t>33981-CH/05508</t>
  </si>
  <si>
    <t>33981-GD/05508</t>
  </si>
  <si>
    <t>33981-MD/05508</t>
  </si>
  <si>
    <t>33981-XG/05508</t>
  </si>
  <si>
    <t>35002-CH/00207</t>
  </si>
  <si>
    <t>35002-GD/00207</t>
  </si>
  <si>
    <t>35002-MD/00207</t>
  </si>
  <si>
    <t>35002-XG/00207</t>
  </si>
  <si>
    <t>35002-XXG/00207</t>
  </si>
  <si>
    <t>35002-CH/01549</t>
  </si>
  <si>
    <t>35002-GD/01549</t>
  </si>
  <si>
    <t>35002-MD/01549</t>
  </si>
  <si>
    <t>35002-XG/01549</t>
  </si>
  <si>
    <t>35002-XXG/01549</t>
  </si>
  <si>
    <t>35003-CH/00207</t>
  </si>
  <si>
    <t>35003-GD/00207</t>
  </si>
  <si>
    <t>35003-MD/00207</t>
  </si>
  <si>
    <t>35003-XG/00207</t>
  </si>
  <si>
    <t>35003-XXG/00207</t>
  </si>
  <si>
    <t>35003-CH/01549</t>
  </si>
  <si>
    <t>35003-GD/01549</t>
  </si>
  <si>
    <t>35003-MD/01549</t>
  </si>
  <si>
    <t>35003-XG/01549</t>
  </si>
  <si>
    <t>35003-XXG/01549</t>
  </si>
  <si>
    <t>39029-CH/05404</t>
  </si>
  <si>
    <t>39029-GD/05404</t>
  </si>
  <si>
    <t>39029-MD/05404</t>
  </si>
  <si>
    <t>39029-XC/05404</t>
  </si>
  <si>
    <t>39029-XG/05404</t>
  </si>
  <si>
    <t>39029-CH/00207</t>
  </si>
  <si>
    <t>39029-GD/00207</t>
  </si>
  <si>
    <t>39029-MD/00207</t>
  </si>
  <si>
    <t>39029-XC/00207</t>
  </si>
  <si>
    <t>39029-XG/00207</t>
  </si>
  <si>
    <t>39029-CH/06420</t>
  </si>
  <si>
    <t>39029-GD/06420</t>
  </si>
  <si>
    <t>39029-MD/06420</t>
  </si>
  <si>
    <t>39029-XC/06420</t>
  </si>
  <si>
    <t>39029-XG/06420</t>
  </si>
  <si>
    <t>39029-CH/A6156</t>
  </si>
  <si>
    <t>39029-GD/A6156</t>
  </si>
  <si>
    <t>39029-MD/A6156</t>
  </si>
  <si>
    <t>39029-XC/A6156</t>
  </si>
  <si>
    <t>39029-XG/A6156</t>
  </si>
  <si>
    <t>39029-CH/05172</t>
  </si>
  <si>
    <t>39029-GD/05172</t>
  </si>
  <si>
    <t>39029-MD/05172</t>
  </si>
  <si>
    <t>39029-XC/05172</t>
  </si>
  <si>
    <t>39029-XG/05172</t>
  </si>
  <si>
    <t>39029-CH/05508</t>
  </si>
  <si>
    <t>39029-GD/05508</t>
  </si>
  <si>
    <t>39029-MD/05508</t>
  </si>
  <si>
    <t>39029-XC/05508</t>
  </si>
  <si>
    <t>39029-XG/05508</t>
  </si>
  <si>
    <t>39029-CH/01307</t>
  </si>
  <si>
    <t>39029-GD/01307</t>
  </si>
  <si>
    <t>39029-MD/01307</t>
  </si>
  <si>
    <t>39029-XC/01307</t>
  </si>
  <si>
    <t>39029-XG/01307</t>
  </si>
  <si>
    <t>39029-CH/A5432</t>
  </si>
  <si>
    <t>39029-GD/A5432</t>
  </si>
  <si>
    <t>39029-MD/A5432</t>
  </si>
  <si>
    <t>39029-XC/A5432</t>
  </si>
  <si>
    <t>39029-XG/A5432</t>
  </si>
  <si>
    <t>33984-04/02820</t>
  </si>
  <si>
    <t>33984-06/02820</t>
  </si>
  <si>
    <t>33984-08/02820</t>
  </si>
  <si>
    <t>33984-04/05404</t>
  </si>
  <si>
    <t>33984-06/05404</t>
  </si>
  <si>
    <t>33984-08/05404</t>
  </si>
  <si>
    <t>33984-04/00207</t>
  </si>
  <si>
    <t>33984-06/00207</t>
  </si>
  <si>
    <t>33984-08/00207</t>
  </si>
  <si>
    <t>33984-04/06420</t>
  </si>
  <si>
    <t>33984-06/06420</t>
  </si>
  <si>
    <t>33984-08/06420</t>
  </si>
  <si>
    <t>33984-04/05508</t>
  </si>
  <si>
    <t>33984-06/05508</t>
  </si>
  <si>
    <t>33984-08/05508</t>
  </si>
  <si>
    <t>33984-04/01307</t>
  </si>
  <si>
    <t>33984-06/01307</t>
  </si>
  <si>
    <t>33984-08/01307</t>
  </si>
  <si>
    <t>33984-04/A5432</t>
  </si>
  <si>
    <t>33984-06/A5432</t>
  </si>
  <si>
    <t>33984-08/A5432</t>
  </si>
  <si>
    <t>33985-116/02820</t>
  </si>
  <si>
    <t>33985-112/02820</t>
  </si>
  <si>
    <t>33985-116/05404</t>
  </si>
  <si>
    <t>33985-112/05404</t>
  </si>
  <si>
    <t>33985-116/00207</t>
  </si>
  <si>
    <t>33985-112/00207</t>
  </si>
  <si>
    <t>33985-116/06420</t>
  </si>
  <si>
    <t>33985-112/06420</t>
  </si>
  <si>
    <t>33985-116/05508</t>
  </si>
  <si>
    <t>33985-112/05508</t>
  </si>
  <si>
    <t>33985-116/01307</t>
  </si>
  <si>
    <t>33985-112/01307</t>
  </si>
  <si>
    <t>33985-116/A5432</t>
  </si>
  <si>
    <t>33985-112/A5432</t>
  </si>
  <si>
    <t>39028-CH/02820</t>
  </si>
  <si>
    <t>39028-GD/02820</t>
  </si>
  <si>
    <t>39028-MD/02820</t>
  </si>
  <si>
    <t>39028-XC/02820</t>
  </si>
  <si>
    <t>39028-XG/02820</t>
  </si>
  <si>
    <t>39028-CH/00207</t>
  </si>
  <si>
    <t>39028-GD/00207</t>
  </si>
  <si>
    <t>39028-MD/00207</t>
  </si>
  <si>
    <t>39028-XC/00207</t>
  </si>
  <si>
    <t>39028-XG/00207</t>
  </si>
  <si>
    <t>39028-CH/A5918</t>
  </si>
  <si>
    <t>39028-GD/A5918</t>
  </si>
  <si>
    <t>39028-MD/A5918</t>
  </si>
  <si>
    <t>39028-XC/A5918</t>
  </si>
  <si>
    <t>39028-XG/A5918</t>
  </si>
  <si>
    <t>39028-CH/04000</t>
  </si>
  <si>
    <t>39028-GD/04000</t>
  </si>
  <si>
    <t>39028-MD/04000</t>
  </si>
  <si>
    <t>39028-XC/04000</t>
  </si>
  <si>
    <t>39028-XG/04000</t>
  </si>
  <si>
    <t>39028-CH/05264</t>
  </si>
  <si>
    <t>39028-GD/05264</t>
  </si>
  <si>
    <t>39028-MD/05264</t>
  </si>
  <si>
    <t>39028-XC/05264</t>
  </si>
  <si>
    <t>39028-XG/05264</t>
  </si>
  <si>
    <t>39028-CH/06560</t>
  </si>
  <si>
    <t>39028-GD/06560</t>
  </si>
  <si>
    <t>39028-MD/06560</t>
  </si>
  <si>
    <t>39028-XC/06560</t>
  </si>
  <si>
    <t>39028-XG/06560</t>
  </si>
  <si>
    <t>39028-CH/05172</t>
  </si>
  <si>
    <t>39028-GD/05172</t>
  </si>
  <si>
    <t>39028-MD/05172</t>
  </si>
  <si>
    <t>39028-XC/05172</t>
  </si>
  <si>
    <t>39028-XG/05172</t>
  </si>
  <si>
    <t>39028-CH/A5301</t>
  </si>
  <si>
    <t>39028-GD/A5301</t>
  </si>
  <si>
    <t>39028-MD/A5301</t>
  </si>
  <si>
    <t>39028-XC/A5301</t>
  </si>
  <si>
    <t>39028-XG/A5301</t>
  </si>
  <si>
    <t>39028-CH/05508</t>
  </si>
  <si>
    <t>39028-GD/05508</t>
  </si>
  <si>
    <t>39028-MD/05508</t>
  </si>
  <si>
    <t>39028-XC/05508</t>
  </si>
  <si>
    <t>39028-XG/05508</t>
  </si>
  <si>
    <t>39028-CH/A5432</t>
  </si>
  <si>
    <t>39028-GD/A5432</t>
  </si>
  <si>
    <t>39028-MD/A5432</t>
  </si>
  <si>
    <t>39028-XC/A5432</t>
  </si>
  <si>
    <t>39028-XG/A5432</t>
  </si>
  <si>
    <t>32412-04/02820</t>
  </si>
  <si>
    <t>32412-06/02820</t>
  </si>
  <si>
    <t>32412-08/02820</t>
  </si>
  <si>
    <t>32412-04/00207</t>
  </si>
  <si>
    <t>32412-06/00207</t>
  </si>
  <si>
    <t>32412-08/00207</t>
  </si>
  <si>
    <t>32412-04/04000</t>
  </si>
  <si>
    <t>32412-06/04000</t>
  </si>
  <si>
    <t>32412-08/04000</t>
  </si>
  <si>
    <t>32412-04/05264</t>
  </si>
  <si>
    <t>32412-06/05264</t>
  </si>
  <si>
    <t>32412-08/05264</t>
  </si>
  <si>
    <t>32412-04/06560</t>
  </si>
  <si>
    <t>32412-06/06560</t>
  </si>
  <si>
    <t>32412-08/06560</t>
  </si>
  <si>
    <t>32412-04/05508</t>
  </si>
  <si>
    <t>32412-06/05508</t>
  </si>
  <si>
    <t>32412-08/05508</t>
  </si>
  <si>
    <t>32412-04/A5432</t>
  </si>
  <si>
    <t>32412-06/A5432</t>
  </si>
  <si>
    <t>32412-08/A5432</t>
  </si>
  <si>
    <t>32417-116/02820</t>
  </si>
  <si>
    <t>32417-112/02820</t>
  </si>
  <si>
    <t>32417-116/00207</t>
  </si>
  <si>
    <t>32417-112/00207</t>
  </si>
  <si>
    <t>32417-116/04000</t>
  </si>
  <si>
    <t>32417-112/04000</t>
  </si>
  <si>
    <t>32417-116/05264</t>
  </si>
  <si>
    <t>32417-112/05264</t>
  </si>
  <si>
    <t>32417-116/06560</t>
  </si>
  <si>
    <t>32417-112/06560</t>
  </si>
  <si>
    <t>32417-116/05508</t>
  </si>
  <si>
    <t>32417-112/05508</t>
  </si>
  <si>
    <t>32417-116/A5432</t>
  </si>
  <si>
    <t>32417-112/A5432</t>
  </si>
  <si>
    <t>31102-2T/02820</t>
  </si>
  <si>
    <t>31102-3T/02820</t>
  </si>
  <si>
    <t>31102-3X/02820</t>
  </si>
  <si>
    <t>31102-2T/00207</t>
  </si>
  <si>
    <t>31102-3T/00207</t>
  </si>
  <si>
    <t>31102-3X/00207</t>
  </si>
  <si>
    <t>31102-2T/06560</t>
  </si>
  <si>
    <t>31102-3T/06560</t>
  </si>
  <si>
    <t>31102-3X/06560</t>
  </si>
  <si>
    <t>31102-2T/05508</t>
  </si>
  <si>
    <t>31102-3T/05508</t>
  </si>
  <si>
    <t>31102-3X/05508</t>
  </si>
  <si>
    <t>ESTILO</t>
  </si>
  <si>
    <t>AMARILLO</t>
  </si>
  <si>
    <t>AQUA</t>
  </si>
  <si>
    <t>BLANCO</t>
  </si>
  <si>
    <t>CIELO</t>
  </si>
  <si>
    <t>FIUSHA</t>
  </si>
  <si>
    <t>JASPE</t>
  </si>
  <si>
    <t>MARINO</t>
  </si>
  <si>
    <t>MORADO</t>
  </si>
  <si>
    <t>NARANJA</t>
  </si>
  <si>
    <t>NEGRO</t>
  </si>
  <si>
    <t>ROJO</t>
  </si>
  <si>
    <t>ROSA</t>
  </si>
  <si>
    <t>CAFÉ</t>
  </si>
  <si>
    <t>TURQUESA</t>
  </si>
  <si>
    <t>AZUL INDIGO</t>
  </si>
  <si>
    <t>MANGO</t>
  </si>
  <si>
    <t>REY</t>
  </si>
  <si>
    <t>ARENA</t>
  </si>
  <si>
    <t>GRIS</t>
  </si>
  <si>
    <t>JADE</t>
  </si>
  <si>
    <t>VERDE MILITAR</t>
  </si>
  <si>
    <t>PIEZAS</t>
  </si>
  <si>
    <t>IVA</t>
  </si>
  <si>
    <t>32626-CH/02820</t>
  </si>
  <si>
    <t>32626-GD/02820</t>
  </si>
  <si>
    <t>32626-MD/02820</t>
  </si>
  <si>
    <t>32626-XG/02820</t>
  </si>
  <si>
    <t>32626-CH/00207</t>
  </si>
  <si>
    <t>32626-GD/00207</t>
  </si>
  <si>
    <t>32626-MD/00207</t>
  </si>
  <si>
    <t>32626-XG/00207</t>
  </si>
  <si>
    <t>32626-CH/06420</t>
  </si>
  <si>
    <t>32626-GD/06420</t>
  </si>
  <si>
    <t>32626-MD/06420</t>
  </si>
  <si>
    <t>32626-XG/06420</t>
  </si>
  <si>
    <t>32626-CH/04000</t>
  </si>
  <si>
    <t>32626-GD/04000</t>
  </si>
  <si>
    <t>32626-MD/04000</t>
  </si>
  <si>
    <t>32626-XG/04000</t>
  </si>
  <si>
    <t>32626-CH/05264</t>
  </si>
  <si>
    <t>32626-GD/05264</t>
  </si>
  <si>
    <t>32626-MD/05264</t>
  </si>
  <si>
    <t>32626-XG/05264</t>
  </si>
  <si>
    <t>32626-CH/A6156</t>
  </si>
  <si>
    <t>32626-GD/A6156</t>
  </si>
  <si>
    <t>32626-MD/A6156</t>
  </si>
  <si>
    <t>32626-XG/A6156</t>
  </si>
  <si>
    <t>32626-CH/06560</t>
  </si>
  <si>
    <t>32626-GD/06560</t>
  </si>
  <si>
    <t>32626-MD/06560</t>
  </si>
  <si>
    <t>32626-XG/06560</t>
  </si>
  <si>
    <t>32626-CH/05172</t>
  </si>
  <si>
    <t>32626-GD/05172</t>
  </si>
  <si>
    <t>32626-MD/05172</t>
  </si>
  <si>
    <t>32626-XG/05172</t>
  </si>
  <si>
    <t>32626-CH/A5301</t>
  </si>
  <si>
    <t>32626-GD/A5301</t>
  </si>
  <si>
    <t>32626-MD/A5301</t>
  </si>
  <si>
    <t>32626-XG/A5301</t>
  </si>
  <si>
    <t>32626-CH/05508</t>
  </si>
  <si>
    <t>32626-GD/05508</t>
  </si>
  <si>
    <t>32626-MD/05508</t>
  </si>
  <si>
    <t>32626-XG/05508</t>
  </si>
  <si>
    <t>32626-CH/01307</t>
  </si>
  <si>
    <t>32626-GD/01307</t>
  </si>
  <si>
    <t>32626-MD/01307</t>
  </si>
  <si>
    <t>32626-XG/01307</t>
  </si>
  <si>
    <t>32626-CH/A5432</t>
  </si>
  <si>
    <t>32626-GD/A5432</t>
  </si>
  <si>
    <t>32626-MD/A5432</t>
  </si>
  <si>
    <t>32626-XG/A5432</t>
  </si>
  <si>
    <t>32626-CH/A5918</t>
  </si>
  <si>
    <t>32626-GD/A5918</t>
  </si>
  <si>
    <t>32626-MD/A5918</t>
  </si>
  <si>
    <t>32626-XG/A5918</t>
  </si>
  <si>
    <t>32633-36/02820</t>
  </si>
  <si>
    <t>32633-38/02820</t>
  </si>
  <si>
    <t>32633-40/02820</t>
  </si>
  <si>
    <t>32633-42/02820</t>
  </si>
  <si>
    <t>32633-36/00207</t>
  </si>
  <si>
    <t>32633-38/00207</t>
  </si>
  <si>
    <t>32633-40/00207</t>
  </si>
  <si>
    <t>32633-42/00207</t>
  </si>
  <si>
    <t>32633-36/A5918</t>
  </si>
  <si>
    <t>32633-38/A5918</t>
  </si>
  <si>
    <t>32633-40/A5918</t>
  </si>
  <si>
    <t>32633-42/A5918</t>
  </si>
  <si>
    <t>32633-36/07378</t>
  </si>
  <si>
    <t>32633-38/07378</t>
  </si>
  <si>
    <t>32633-40/07378</t>
  </si>
  <si>
    <t>32633-42/07378</t>
  </si>
  <si>
    <t>32633-36/04000</t>
  </si>
  <si>
    <t>32633-38/04000</t>
  </si>
  <si>
    <t>32633-40/04000</t>
  </si>
  <si>
    <t>32633-42/04000</t>
  </si>
  <si>
    <t>32633-36/03415</t>
  </si>
  <si>
    <t>32633-38/03415</t>
  </si>
  <si>
    <t>32633-40/03415</t>
  </si>
  <si>
    <t>32633-42/03415</t>
  </si>
  <si>
    <t>32633-36/05264</t>
  </si>
  <si>
    <t>32633-38/05264</t>
  </si>
  <si>
    <t>32633-40/05264</t>
  </si>
  <si>
    <t>32633-42/05264</t>
  </si>
  <si>
    <t>32633-36/06560</t>
  </si>
  <si>
    <t>32633-38/06560</t>
  </si>
  <si>
    <t>32633-40/06560</t>
  </si>
  <si>
    <t>32633-42/06560</t>
  </si>
  <si>
    <t>32633-36/05172</t>
  </si>
  <si>
    <t>32633-38/05172</t>
  </si>
  <si>
    <t>32633-40/05172</t>
  </si>
  <si>
    <t>32633-42/05172</t>
  </si>
  <si>
    <t>32633-36/A5301</t>
  </si>
  <si>
    <t>32633-38/A5301</t>
  </si>
  <si>
    <t>32633-40/A5301</t>
  </si>
  <si>
    <t>32633-42/A5301</t>
  </si>
  <si>
    <t>32633-36/05508</t>
  </si>
  <si>
    <t>32633-38/05508</t>
  </si>
  <si>
    <t>32633-40/05508</t>
  </si>
  <si>
    <t>32633-42/05508</t>
  </si>
  <si>
    <t>32633-36/01307</t>
  </si>
  <si>
    <t>32633-38/01307</t>
  </si>
  <si>
    <t>32633-40/01307</t>
  </si>
  <si>
    <t>32633-42/01307</t>
  </si>
  <si>
    <t>32633-36/A5432</t>
  </si>
  <si>
    <t>32633-38/A5432</t>
  </si>
  <si>
    <t>32633-40/A5432</t>
  </si>
  <si>
    <t>32633-42/A5432</t>
  </si>
  <si>
    <t>32603-36/A6156</t>
  </si>
  <si>
    <t>32603-38/A6156</t>
  </si>
  <si>
    <t>32603-40/A6156</t>
  </si>
  <si>
    <t>32603-42/A6156</t>
  </si>
  <si>
    <t>32702-36/A6156</t>
  </si>
  <si>
    <t>32702-38/A6156</t>
  </si>
  <si>
    <t>32702-40/A6156</t>
  </si>
  <si>
    <t>32702-42/A6156</t>
  </si>
  <si>
    <t>55152-05/93442</t>
  </si>
  <si>
    <t>55152-07/93442</t>
  </si>
  <si>
    <t>55152-09/93442</t>
  </si>
  <si>
    <t>55152-11/93442</t>
  </si>
  <si>
    <t>55152-13/93442</t>
  </si>
  <si>
    <t>55152-15/93442</t>
  </si>
  <si>
    <t>55151-28/93442</t>
  </si>
  <si>
    <t>55151-30/93442</t>
  </si>
  <si>
    <t>55151-32/93442</t>
  </si>
  <si>
    <t>55151-34/93442</t>
  </si>
  <si>
    <t>55151-36/93442</t>
  </si>
  <si>
    <t>55151-38/93442</t>
  </si>
  <si>
    <t>55151-40/93442</t>
  </si>
  <si>
    <t>55151-42/93442</t>
  </si>
  <si>
    <t>51774-28/93439</t>
  </si>
  <si>
    <t>51774-30/93439</t>
  </si>
  <si>
    <t>51774-32/93439</t>
  </si>
  <si>
    <t>51774-34/93439</t>
  </si>
  <si>
    <t>51774-36/93439</t>
  </si>
  <si>
    <t>51774-38/93439</t>
  </si>
  <si>
    <t>51774-40/93439</t>
  </si>
  <si>
    <t>51774-42/93439</t>
  </si>
  <si>
    <t>51774-28/93440</t>
  </si>
  <si>
    <t>51774-30/93440</t>
  </si>
  <si>
    <t>51774-38/93440</t>
  </si>
  <si>
    <t>51774-40/93440</t>
  </si>
  <si>
    <t>FECHA:</t>
  </si>
  <si>
    <t>JASPE CARBON</t>
  </si>
  <si>
    <t>STONE</t>
  </si>
  <si>
    <t>Sub-total</t>
  </si>
  <si>
    <t>32633-36/A6156</t>
  </si>
  <si>
    <t>32633-38/A6156</t>
  </si>
  <si>
    <t>32633-40/A6156</t>
  </si>
  <si>
    <t>32633-42/A6156</t>
  </si>
  <si>
    <t>51774-34/93440</t>
  </si>
  <si>
    <t>51774-36/93440</t>
  </si>
  <si>
    <t>51774-42/93440</t>
  </si>
  <si>
    <t>51774-32/93440</t>
  </si>
  <si>
    <t>32873-CH/C6603</t>
  </si>
  <si>
    <t>32873-EG/C6603</t>
  </si>
  <si>
    <t>32873-GD/C6603</t>
  </si>
  <si>
    <t>32873-MD/C6603</t>
  </si>
  <si>
    <t>32873-CH/05404</t>
  </si>
  <si>
    <t>32873-EG/05404</t>
  </si>
  <si>
    <t>32873-GD/05404</t>
  </si>
  <si>
    <t>32873-MD/05404</t>
  </si>
  <si>
    <t>32873-CH/C6400</t>
  </si>
  <si>
    <t>32873-EG/C6400</t>
  </si>
  <si>
    <t>32873-GD/C6400</t>
  </si>
  <si>
    <t>32873-MD/C6400</t>
  </si>
  <si>
    <t>32873-CH/X6501</t>
  </si>
  <si>
    <t>32873-EG/X6501</t>
  </si>
  <si>
    <t>32873-GD/X6501</t>
  </si>
  <si>
    <t>32873-MD/X6501</t>
  </si>
  <si>
    <t>32873-CH/C7100</t>
  </si>
  <si>
    <t>32873-EG/C7100</t>
  </si>
  <si>
    <t>32873-GD/C7100</t>
  </si>
  <si>
    <t>32873-MD/C7100</t>
  </si>
  <si>
    <t>VERDE</t>
  </si>
  <si>
    <t>32873-CH/00101</t>
  </si>
  <si>
    <t>32873-EG/00101</t>
  </si>
  <si>
    <t>32873-GD/00101</t>
  </si>
  <si>
    <t>32873-MD/00101</t>
  </si>
  <si>
    <t>32873-CH/05172</t>
  </si>
  <si>
    <t>32873-EG/05172</t>
  </si>
  <si>
    <t>32873-GD/05172</t>
  </si>
  <si>
    <t>32873-MD/05172</t>
  </si>
  <si>
    <t>NOTA: PRECIOS SUJETOS A CAMBIO SIN PREVIO AVISO.</t>
  </si>
  <si>
    <t>32603-36/C6606</t>
  </si>
  <si>
    <t>32603-38/C6606</t>
  </si>
  <si>
    <t>32603-40/C6606</t>
  </si>
  <si>
    <t>32603-42/C6606</t>
  </si>
  <si>
    <t>AMARILLO NEON</t>
  </si>
  <si>
    <t>32603-36/C7100</t>
  </si>
  <si>
    <t>32603-38/C7100</t>
  </si>
  <si>
    <t>32603-40/C7100</t>
  </si>
  <si>
    <t>32603-42/C7100</t>
  </si>
  <si>
    <t>VERDE NEON</t>
  </si>
  <si>
    <t>32603-36/C6408</t>
  </si>
  <si>
    <t>32603-38/C6408</t>
  </si>
  <si>
    <t>32603-40/C6408</t>
  </si>
  <si>
    <t>32603-42/C6408</t>
  </si>
  <si>
    <t>FIUSHA NEON</t>
  </si>
  <si>
    <t>32603-36/D6586</t>
  </si>
  <si>
    <t>32603-38/D6586</t>
  </si>
  <si>
    <t>32603-40/D6586</t>
  </si>
  <si>
    <t>32603-42/D6586</t>
  </si>
  <si>
    <t>NARANJA NEON</t>
  </si>
  <si>
    <t>HEATHER</t>
  </si>
  <si>
    <t>NEGRO JASPE</t>
  </si>
  <si>
    <t>MARINO JASPE</t>
  </si>
  <si>
    <t>51783-05/93439</t>
  </si>
  <si>
    <t>51783-07/93439</t>
  </si>
  <si>
    <t>51783-09/93439</t>
  </si>
  <si>
    <t>51783-11/93439</t>
  </si>
  <si>
    <t>51783-13/93439</t>
  </si>
  <si>
    <t>51783-15/93439</t>
  </si>
  <si>
    <t>51783-05/93440</t>
  </si>
  <si>
    <t>51783-07/93440</t>
  </si>
  <si>
    <t>51783-09/93440</t>
  </si>
  <si>
    <t>51783-11/93440</t>
  </si>
  <si>
    <t>51783-13/93440</t>
  </si>
  <si>
    <t>51783-15/93440</t>
  </si>
  <si>
    <t>34400-CH/C5200</t>
  </si>
  <si>
    <t>34400-CH/C5310</t>
  </si>
  <si>
    <t>34400-CH/C5410</t>
  </si>
  <si>
    <t>34400-CH/C5501</t>
  </si>
  <si>
    <t>34400-CH/C7006</t>
  </si>
  <si>
    <t>34400-CH/F5100</t>
  </si>
  <si>
    <t>34400-EG/C5200</t>
  </si>
  <si>
    <t>34400-EG/C5310</t>
  </si>
  <si>
    <t>34400-EG/C5410</t>
  </si>
  <si>
    <t>34400-EG/C5501</t>
  </si>
  <si>
    <t>34400-EG/C7006</t>
  </si>
  <si>
    <t>34400-EG/F5100</t>
  </si>
  <si>
    <t>34400-GD/C5200</t>
  </si>
  <si>
    <t>34400-GD/C5310</t>
  </si>
  <si>
    <t>34400-GD/C5410</t>
  </si>
  <si>
    <t>34400-GD/C5501</t>
  </si>
  <si>
    <t>34400-GD/C7006</t>
  </si>
  <si>
    <t>34400-GD/F5100</t>
  </si>
  <si>
    <t>34400-MD/C5200</t>
  </si>
  <si>
    <t>34400-MD/C5310</t>
  </si>
  <si>
    <t>34400-MD/C5410</t>
  </si>
  <si>
    <t>34400-MD/C5501</t>
  </si>
  <si>
    <t>34400-MD/C7006</t>
  </si>
  <si>
    <t>34400-MD/F5100</t>
  </si>
  <si>
    <t>34401-CH/00207</t>
  </si>
  <si>
    <t>34401-CH/04050</t>
  </si>
  <si>
    <t>34401-CH/05172</t>
  </si>
  <si>
    <t>34401-CH/D5574</t>
  </si>
  <si>
    <t>34401-CH/D5835</t>
  </si>
  <si>
    <t>34401-EG/00207</t>
  </si>
  <si>
    <t>34401-EG/04050</t>
  </si>
  <si>
    <t>34401-EG/05172</t>
  </si>
  <si>
    <t>34401-EG/D5574</t>
  </si>
  <si>
    <t>34401-EG/D5835</t>
  </si>
  <si>
    <t>34401-GD/00207</t>
  </si>
  <si>
    <t>34401-GD/04050</t>
  </si>
  <si>
    <t>34401-GD/05172</t>
  </si>
  <si>
    <t>34401-GD/D5574</t>
  </si>
  <si>
    <t>34401-GD/D5835</t>
  </si>
  <si>
    <t>34401-MD/00207</t>
  </si>
  <si>
    <t>34401-MD/04050</t>
  </si>
  <si>
    <t>34401-MD/05172</t>
  </si>
  <si>
    <t>34401-MD/D5574</t>
  </si>
  <si>
    <t>34401-MD/D5835</t>
  </si>
  <si>
    <t>REY JASPE</t>
  </si>
  <si>
    <t>ROJO JASPE</t>
  </si>
  <si>
    <t>TURQUESA JASPE</t>
  </si>
  <si>
    <t>LADRILLO JASPE</t>
  </si>
  <si>
    <t>VINO</t>
  </si>
  <si>
    <t>34420-CH/00101</t>
  </si>
  <si>
    <t>34420-EG/00101</t>
  </si>
  <si>
    <t>34420-GD/00101</t>
  </si>
  <si>
    <t>34420-MD/00101</t>
  </si>
  <si>
    <t>34750-UN/00207</t>
  </si>
  <si>
    <t>34750-UN/05264</t>
  </si>
  <si>
    <t>34750-UN/05508</t>
  </si>
  <si>
    <t>34750-UN/A5301</t>
  </si>
  <si>
    <t>34752-UN/05172</t>
  </si>
  <si>
    <t>34752-UN/05264</t>
  </si>
  <si>
    <t>34752-UN/05508</t>
  </si>
  <si>
    <t>34749-UN/00207</t>
  </si>
  <si>
    <t>34749-UN/05172</t>
  </si>
  <si>
    <t>34749-UN/05264</t>
  </si>
  <si>
    <t>34749-UN/A5301</t>
  </si>
  <si>
    <t>34749-UN/05508</t>
  </si>
  <si>
    <t>34750-UN/05172</t>
  </si>
  <si>
    <t>34751-UN/00207</t>
  </si>
  <si>
    <t>34753-UN/00207</t>
  </si>
  <si>
    <t>34753-UN/05172</t>
  </si>
  <si>
    <t>34753-UN/05264</t>
  </si>
  <si>
    <t>34753-UN/05508</t>
  </si>
  <si>
    <t>34753-UN/A5301</t>
  </si>
  <si>
    <t>34752-UN/00207</t>
  </si>
  <si>
    <t>34752-UN/A5301</t>
  </si>
  <si>
    <t>34400-CH/00101</t>
  </si>
  <si>
    <t>34400-EG/00101</t>
  </si>
  <si>
    <t>34400-GD/00101</t>
  </si>
  <si>
    <t>34400-MD/00101</t>
  </si>
  <si>
    <t>34988-CH/03852</t>
  </si>
  <si>
    <t>34988-CH/F5115</t>
  </si>
  <si>
    <t>34988-CH/F5116</t>
  </si>
  <si>
    <t>34988-CH/F5607</t>
  </si>
  <si>
    <t>34988-CH/F6907</t>
  </si>
  <si>
    <t>34988-CH/J3306</t>
  </si>
  <si>
    <t>34988-EG/03852</t>
  </si>
  <si>
    <t>34988-EG/F5115</t>
  </si>
  <si>
    <t>34988-EG/F5116</t>
  </si>
  <si>
    <t>34988-EG/F5607</t>
  </si>
  <si>
    <t>34988-EG/F6907</t>
  </si>
  <si>
    <t>34988-EG/J3306</t>
  </si>
  <si>
    <t>34988-GD/03852</t>
  </si>
  <si>
    <t>34988-GD/F5115</t>
  </si>
  <si>
    <t>34988-GD/F5116</t>
  </si>
  <si>
    <t>34988-GD/F5607</t>
  </si>
  <si>
    <t>34988-GD/F6907</t>
  </si>
  <si>
    <t>34988-GD/J3306</t>
  </si>
  <si>
    <t>34988-MD/03852</t>
  </si>
  <si>
    <t>34988-MD/F5115</t>
  </si>
  <si>
    <t>34988-MD/F5116</t>
  </si>
  <si>
    <t>34988-MD/F5607</t>
  </si>
  <si>
    <t>34988-MD/F6907</t>
  </si>
  <si>
    <t>34988-MD/J3306</t>
  </si>
  <si>
    <t>JASPE CLARO</t>
  </si>
  <si>
    <t>SEPIA JASPE</t>
  </si>
  <si>
    <t>ACERO JASPE</t>
  </si>
  <si>
    <t>34990-CH/F5116</t>
  </si>
  <si>
    <t>34990-CH/J2714</t>
  </si>
  <si>
    <t>34990-CH/J3203</t>
  </si>
  <si>
    <t>34990-CH/J3306</t>
  </si>
  <si>
    <t>34990-CH/J3610</t>
  </si>
  <si>
    <t>34990-ECH/F5116</t>
  </si>
  <si>
    <t>34990-ECH/J2714</t>
  </si>
  <si>
    <t>34990-ECH/J3203</t>
  </si>
  <si>
    <t>34990-ECH/J3306</t>
  </si>
  <si>
    <t>34990-ECH/J3610</t>
  </si>
  <si>
    <t>34990-EG/F5116</t>
  </si>
  <si>
    <t>34990-EG/J2714</t>
  </si>
  <si>
    <t>34990-EG/J3203</t>
  </si>
  <si>
    <t>34990-EG/J3306</t>
  </si>
  <si>
    <t>34990-EG/J3610</t>
  </si>
  <si>
    <t>34990-GD/F5116</t>
  </si>
  <si>
    <t>34990-GD/J2714</t>
  </si>
  <si>
    <t>34990-GD/J3203</t>
  </si>
  <si>
    <t>34990-GD/J3306</t>
  </si>
  <si>
    <t>34990-GD/J3610</t>
  </si>
  <si>
    <t>34990-MD/F5116</t>
  </si>
  <si>
    <t>34990-MD/J2714</t>
  </si>
  <si>
    <t>34990-MD/J3203</t>
  </si>
  <si>
    <t>34990-MD/J3306</t>
  </si>
  <si>
    <t>34990-MD/J3610</t>
  </si>
  <si>
    <t>JADE JASPE</t>
  </si>
  <si>
    <t>ROSA JASPE</t>
  </si>
  <si>
    <t>www.optimaplayeras.com.mx</t>
  </si>
  <si>
    <t>PETROLEO JASPE</t>
  </si>
  <si>
    <t>JASPE MEDIO</t>
  </si>
  <si>
    <t>TERRACOTA JASPE</t>
  </si>
  <si>
    <t>ESTA COTIZACION ES VALIDA POR 3 DIAS HABILES, A PARTIR DE LA FECHA DE ELABORACION.</t>
  </si>
  <si>
    <t>JADE O ESMERALDA</t>
  </si>
  <si>
    <t>ARENA O KAKI</t>
  </si>
  <si>
    <t>32702-36/D7122</t>
  </si>
  <si>
    <t>32702-38/D7122</t>
  </si>
  <si>
    <t>32702-40/D7122</t>
  </si>
  <si>
    <t>32702-42/D7122</t>
  </si>
  <si>
    <t>VERDE LIMON</t>
  </si>
  <si>
    <t>32603-36/D7122</t>
  </si>
  <si>
    <t>32603-38/D7122</t>
  </si>
  <si>
    <t>32603-40/D7122</t>
  </si>
  <si>
    <t>32603-42/D7122</t>
  </si>
  <si>
    <t>32633-36/D7122</t>
  </si>
  <si>
    <t>32633-38/D7122</t>
  </si>
  <si>
    <t>32633-40/D7122</t>
  </si>
  <si>
    <t>32633-42/D7122</t>
  </si>
  <si>
    <t>T O T A L E S</t>
  </si>
  <si>
    <t>36980-2EG/00112</t>
  </si>
  <si>
    <t>36980-2EG/04050</t>
  </si>
  <si>
    <t>36980-2EG/05172</t>
  </si>
  <si>
    <t>36980-2EG/05264</t>
  </si>
  <si>
    <t>36980-2EG/D5359</t>
  </si>
  <si>
    <t>36980-2EG/D5835</t>
  </si>
  <si>
    <t>36980-2EG/F5100</t>
  </si>
  <si>
    <t>36980-2EG/L5504</t>
  </si>
  <si>
    <t>36980-CH/00112</t>
  </si>
  <si>
    <t>36980-CH/04050</t>
  </si>
  <si>
    <t>36980-CH/05172</t>
  </si>
  <si>
    <t>36980-CH/05264</t>
  </si>
  <si>
    <t>36980-CH/D5359</t>
  </si>
  <si>
    <t>36980-CH/D5835</t>
  </si>
  <si>
    <t>36980-CH/F5100</t>
  </si>
  <si>
    <t>36980-CH/L5504</t>
  </si>
  <si>
    <t>36980-EG/00112</t>
  </si>
  <si>
    <t>36980-EG/04050</t>
  </si>
  <si>
    <t>36980-EG/05172</t>
  </si>
  <si>
    <t>36980-EG/05264</t>
  </si>
  <si>
    <t>36980-EG/D5359</t>
  </si>
  <si>
    <t>36980-EG/D5835</t>
  </si>
  <si>
    <t>36980-EG/F5100</t>
  </si>
  <si>
    <t>36980-EG/L5504</t>
  </si>
  <si>
    <t>36980-GD/00112</t>
  </si>
  <si>
    <t>36980-GD/04050</t>
  </si>
  <si>
    <t>36980-GD/05172</t>
  </si>
  <si>
    <t>36980-GD/05264</t>
  </si>
  <si>
    <t>36980-GD/D5359</t>
  </si>
  <si>
    <t>36980-GD/D5835</t>
  </si>
  <si>
    <t>36980-GD/F5100</t>
  </si>
  <si>
    <t>36980-GD/L5504</t>
  </si>
  <si>
    <t>36980-MD/00112</t>
  </si>
  <si>
    <t>36980-MD/04050</t>
  </si>
  <si>
    <t>36980-MD/05172</t>
  </si>
  <si>
    <t>36980-MD/05264</t>
  </si>
  <si>
    <t>36980-MD/D5359</t>
  </si>
  <si>
    <t>36980-MD/D5835</t>
  </si>
  <si>
    <t>36980-MD/F5100</t>
  </si>
  <si>
    <t>36980-MD/L5504</t>
  </si>
  <si>
    <t>36981-2EG/00112</t>
  </si>
  <si>
    <t>36981-2EG/04050</t>
  </si>
  <si>
    <t>36981-2EG/05172</t>
  </si>
  <si>
    <t>36981-2EG/05264</t>
  </si>
  <si>
    <t>36981-2EG/D5359</t>
  </si>
  <si>
    <t>36981-2EG/D5835</t>
  </si>
  <si>
    <t>36981-2EG/F5100</t>
  </si>
  <si>
    <t>36981-2EG/L5504</t>
  </si>
  <si>
    <t>36981-CH/00112</t>
  </si>
  <si>
    <t>36981-CH/04050</t>
  </si>
  <si>
    <t>36981-CH/05172</t>
  </si>
  <si>
    <t>36981-CH/05264</t>
  </si>
  <si>
    <t>36981-CH/D5359</t>
  </si>
  <si>
    <t>36981-CH/D5835</t>
  </si>
  <si>
    <t>36981-CH/F5100</t>
  </si>
  <si>
    <t>36981-CH/L5504</t>
  </si>
  <si>
    <t>36981-EG/00112</t>
  </si>
  <si>
    <t>36981-EG/04050</t>
  </si>
  <si>
    <t>36981-EG/05172</t>
  </si>
  <si>
    <t>36981-EG/05264</t>
  </si>
  <si>
    <t>36981-EG/D5359</t>
  </si>
  <si>
    <t>36981-EG/D5835</t>
  </si>
  <si>
    <t>36981-EG/F5100</t>
  </si>
  <si>
    <t>36981-EG/L5504</t>
  </si>
  <si>
    <t>36981-GD/00112</t>
  </si>
  <si>
    <t>36981-GD/04050</t>
  </si>
  <si>
    <t>36981-GD/05172</t>
  </si>
  <si>
    <t>36981-GD/05264</t>
  </si>
  <si>
    <t>36981-GD/D5359</t>
  </si>
  <si>
    <t>36981-GD/D5835</t>
  </si>
  <si>
    <t>36981-GD/F5100</t>
  </si>
  <si>
    <t>36981-GD/L5504</t>
  </si>
  <si>
    <t>36981-MD/00112</t>
  </si>
  <si>
    <t>36981-MD/04050</t>
  </si>
  <si>
    <t>36981-MD/05172</t>
  </si>
  <si>
    <t>36981-MD/05264</t>
  </si>
  <si>
    <t>36981-MD/D5359</t>
  </si>
  <si>
    <t>36981-MD/D5835</t>
  </si>
  <si>
    <t>36981-MD/F5100</t>
  </si>
  <si>
    <t>36981-MD/L5504</t>
  </si>
  <si>
    <t>32582-CH/D5835</t>
  </si>
  <si>
    <t>32582-MD/D5835</t>
  </si>
  <si>
    <t>32582-GD/D5835</t>
  </si>
  <si>
    <t>32582-XG/D5835</t>
  </si>
  <si>
    <t>32702-36/D5835</t>
  </si>
  <si>
    <t>32702-38/D5835</t>
  </si>
  <si>
    <t>32702-40/D5835</t>
  </si>
  <si>
    <t>32702-42/D5835</t>
  </si>
  <si>
    <t>32603-36/D5835</t>
  </si>
  <si>
    <t>32603-38/D5835</t>
  </si>
  <si>
    <t>32603-40/D5835</t>
  </si>
  <si>
    <t>32603-42/D5835</t>
  </si>
  <si>
    <t>34401-CH/A5301</t>
  </si>
  <si>
    <t>34401-MD/A5301</t>
  </si>
  <si>
    <t>34401-GD/A5301</t>
  </si>
  <si>
    <t>34401-EG/A5301</t>
  </si>
  <si>
    <t>34752-UN/D6501</t>
  </si>
  <si>
    <t>34752-UN/D6668</t>
  </si>
  <si>
    <t>34752-UN/K2432</t>
  </si>
  <si>
    <t>34752-UN/P1394</t>
  </si>
  <si>
    <t>32603-44/00207</t>
  </si>
  <si>
    <t>32603-44/04000</t>
  </si>
  <si>
    <t>32603-44/05172</t>
  </si>
  <si>
    <t>32603-44/05264</t>
  </si>
  <si>
    <t>32603-44/05508</t>
  </si>
  <si>
    <t>32702-44/00207</t>
  </si>
  <si>
    <t>32702-44/04000</t>
  </si>
  <si>
    <t>32702-44/05172</t>
  </si>
  <si>
    <t>32702-44/05264</t>
  </si>
  <si>
    <t>32702-44/05508</t>
  </si>
  <si>
    <t>32633-44/00207</t>
  </si>
  <si>
    <t>32633-44/04000</t>
  </si>
  <si>
    <t>32633-44/05172</t>
  </si>
  <si>
    <t>32633-44/05264</t>
  </si>
  <si>
    <t>32633-44/05508</t>
  </si>
  <si>
    <t>32873-2EG/00101</t>
  </si>
  <si>
    <t>32873-2EG/05172</t>
  </si>
  <si>
    <t>32873-2EG/05404</t>
  </si>
  <si>
    <t>32873-2EG/C6400</t>
  </si>
  <si>
    <t>32873-2EG/C6603</t>
  </si>
  <si>
    <t>32873-2EG/C7100</t>
  </si>
  <si>
    <t>32873-2EG/X6501</t>
  </si>
  <si>
    <t>32626-CH/D5835</t>
  </si>
  <si>
    <t>32626-GD/D5835</t>
  </si>
  <si>
    <t>32626-MD/D5835</t>
  </si>
  <si>
    <t>32626-XG/D5835</t>
  </si>
  <si>
    <t>32633-36/D5835</t>
  </si>
  <si>
    <t>32633-38/D5835</t>
  </si>
  <si>
    <t>32633-40/D5835</t>
  </si>
  <si>
    <t>32633-42/D5835</t>
  </si>
  <si>
    <t>38002-2EG/00101</t>
  </si>
  <si>
    <t>38002-CH/00101</t>
  </si>
  <si>
    <t>38002-EG/00101</t>
  </si>
  <si>
    <t>38002-GD/00101</t>
  </si>
  <si>
    <t>38002-MD/00101</t>
  </si>
  <si>
    <t>38002-2EG/05264</t>
  </si>
  <si>
    <t>38002-CH/05264</t>
  </si>
  <si>
    <t>38002-EG/05264</t>
  </si>
  <si>
    <t>38002-GD/05264</t>
  </si>
  <si>
    <t>38002-MD/05264</t>
  </si>
  <si>
    <t>38002-2EG/05172</t>
  </si>
  <si>
    <t>38002-CH/05172</t>
  </si>
  <si>
    <t>38002-EG/05172</t>
  </si>
  <si>
    <t>38002-GD/05172</t>
  </si>
  <si>
    <t>38002-MD/05172</t>
  </si>
  <si>
    <t>38002-2EG/A5301</t>
  </si>
  <si>
    <t>38002-CH/A5301</t>
  </si>
  <si>
    <t>38002-EG/A5301</t>
  </si>
  <si>
    <t>38002-GD/A5301</t>
  </si>
  <si>
    <t>38002-MD/A5301</t>
  </si>
  <si>
    <t>38002-2EG/05508</t>
  </si>
  <si>
    <t>38002-CH/05508</t>
  </si>
  <si>
    <t>38002-EG/05508</t>
  </si>
  <si>
    <t>38002-GD/05508</t>
  </si>
  <si>
    <t>38002-MD/05508</t>
  </si>
  <si>
    <t>38003-2EG/00101</t>
  </si>
  <si>
    <t>38003-CH/00101</t>
  </si>
  <si>
    <t>38003-EG/00101</t>
  </si>
  <si>
    <t>38003-GD/00101</t>
  </si>
  <si>
    <t>38003-MD/00101</t>
  </si>
  <si>
    <t>38003-2EG/05264</t>
  </si>
  <si>
    <t>38003-CH/05264</t>
  </si>
  <si>
    <t>38003-EG/05264</t>
  </si>
  <si>
    <t>38003-GD/05264</t>
  </si>
  <si>
    <t>38003-MD/05264</t>
  </si>
  <si>
    <t>38003-2EG/05172</t>
  </si>
  <si>
    <t>38003-CH/05172</t>
  </si>
  <si>
    <t>38003-EG/05172</t>
  </si>
  <si>
    <t>38003-GD/05172</t>
  </si>
  <si>
    <t>38003-MD/05172</t>
  </si>
  <si>
    <t>38003-2EG/A5301</t>
  </si>
  <si>
    <t>38003-CH/A5301</t>
  </si>
  <si>
    <t>38003-EG/A5301</t>
  </si>
  <si>
    <t>38003-GD/A5301</t>
  </si>
  <si>
    <t>38003-MD/A5301</t>
  </si>
  <si>
    <t>38003-2EG/05508</t>
  </si>
  <si>
    <t>38003-CH/05508</t>
  </si>
  <si>
    <t>38003-EG/05508</t>
  </si>
  <si>
    <t>38003-GD/05508</t>
  </si>
  <si>
    <t>38003-MD/05508</t>
  </si>
  <si>
    <t>32626-2EG/00207</t>
  </si>
  <si>
    <t>32626-2EG/04000</t>
  </si>
  <si>
    <t>32626-2EG/05172</t>
  </si>
  <si>
    <t>32626-2EG/05264</t>
  </si>
  <si>
    <t>32626-2EG/05508</t>
  </si>
  <si>
    <t>34988-2EG/J3306</t>
  </si>
  <si>
    <t>34988-2EG/F5116</t>
  </si>
  <si>
    <t>34988-2EG/03852</t>
  </si>
  <si>
    <t>34988-2EG/F5115</t>
  </si>
  <si>
    <t>34988-2EG/F5607</t>
  </si>
  <si>
    <t>34988-2EG/F6907</t>
  </si>
  <si>
    <t>34989-CH/03852</t>
  </si>
  <si>
    <t>34989-CH/F5100</t>
  </si>
  <si>
    <t>34989-CH/J1312</t>
  </si>
  <si>
    <t>34989-ECH/03852</t>
  </si>
  <si>
    <t>34989-ECH/F5100</t>
  </si>
  <si>
    <t>34989-ECH/J1312</t>
  </si>
  <si>
    <t>34989-EG/03852</t>
  </si>
  <si>
    <t>34989-EG/F5100</t>
  </si>
  <si>
    <t>34989-EG/J1312</t>
  </si>
  <si>
    <t>34989-GD/03852</t>
  </si>
  <si>
    <t>34989-GD/F5100</t>
  </si>
  <si>
    <t>34989-GD/J1312</t>
  </si>
  <si>
    <t>34989-MD/03852</t>
  </si>
  <si>
    <t>34989-MD/F5100</t>
  </si>
  <si>
    <t>34989-MD/J1312</t>
  </si>
  <si>
    <t>38102-CH/00101</t>
  </si>
  <si>
    <t>38102-MD/00101</t>
  </si>
  <si>
    <t>38102-GD/00101</t>
  </si>
  <si>
    <t>38102-EG/00101</t>
  </si>
  <si>
    <t>38102-CH/04000</t>
  </si>
  <si>
    <t>38102-MD/04000</t>
  </si>
  <si>
    <t>38102-GD/04000</t>
  </si>
  <si>
    <t>38102-EG/04000</t>
  </si>
  <si>
    <t>38102-CH/05102</t>
  </si>
  <si>
    <t>38102-MD/05102</t>
  </si>
  <si>
    <t>38102-GD/05102</t>
  </si>
  <si>
    <t>38102-EG/05102</t>
  </si>
  <si>
    <t>38102-CH/05232</t>
  </si>
  <si>
    <t>38102-MD/05232</t>
  </si>
  <si>
    <t>38102-GD/05232</t>
  </si>
  <si>
    <t>38102-EG/05232</t>
  </si>
  <si>
    <t>38102-CH/C5106</t>
  </si>
  <si>
    <t>38102-MD/C5106</t>
  </si>
  <si>
    <t>38102-GD/C5106</t>
  </si>
  <si>
    <t>38102-EG/C5106</t>
  </si>
  <si>
    <t>38102-CH/L5813</t>
  </si>
  <si>
    <t>38102-MD/L5813</t>
  </si>
  <si>
    <t>38102-GD/L5813</t>
  </si>
  <si>
    <t>38102-EG/L5813</t>
  </si>
  <si>
    <t>38103-CH/00101</t>
  </si>
  <si>
    <t>38103-MD/00101</t>
  </si>
  <si>
    <t>38103-GD/00101</t>
  </si>
  <si>
    <t>38103-EG/00101</t>
  </si>
  <si>
    <t>38103-CH/04000</t>
  </si>
  <si>
    <t>38103-MD/04000</t>
  </si>
  <si>
    <t>38103-GD/04000</t>
  </si>
  <si>
    <t>38103-EG/04000</t>
  </si>
  <si>
    <t>38103-CH/05102</t>
  </si>
  <si>
    <t>38103-MD/05102</t>
  </si>
  <si>
    <t>38103-GD/05102</t>
  </si>
  <si>
    <t>38103-EG/05102</t>
  </si>
  <si>
    <t>38103-CH/05232</t>
  </si>
  <si>
    <t>38103-MD/05232</t>
  </si>
  <si>
    <t>38103-GD/05232</t>
  </si>
  <si>
    <t>38103-EG/05232</t>
  </si>
  <si>
    <t>38103-CH/C5106</t>
  </si>
  <si>
    <t>38103-MD/C5106</t>
  </si>
  <si>
    <t>38103-GD/C5106</t>
  </si>
  <si>
    <t>38103-EG/C5106</t>
  </si>
  <si>
    <t>38103-CH/L5813</t>
  </si>
  <si>
    <t>38103-MD/L5813</t>
  </si>
  <si>
    <t>38103-GD/L5813</t>
  </si>
  <si>
    <t>38103-EG/L5813</t>
  </si>
  <si>
    <t>38104-CH/00101</t>
  </si>
  <si>
    <t>38104-MD/00101</t>
  </si>
  <si>
    <t>38104-GD/00101</t>
  </si>
  <si>
    <t>38104-EG/00101</t>
  </si>
  <si>
    <t>38104-CH/04000</t>
  </si>
  <si>
    <t>38104-MD/04000</t>
  </si>
  <si>
    <t>38104-GD/04000</t>
  </si>
  <si>
    <t>38104-EG/04000</t>
  </si>
  <si>
    <t>38104-CH/05102</t>
  </si>
  <si>
    <t>38104-MD/05102</t>
  </si>
  <si>
    <t>38104-GD/05102</t>
  </si>
  <si>
    <t>38104-EG/05102</t>
  </si>
  <si>
    <t>38104-CH/05232</t>
  </si>
  <si>
    <t>38104-MD/05232</t>
  </si>
  <si>
    <t>38104-GD/05232</t>
  </si>
  <si>
    <t>38104-EG/05232</t>
  </si>
  <si>
    <t>38104-CH/C5106</t>
  </si>
  <si>
    <t>38104-MD/C5106</t>
  </si>
  <si>
    <t>38104-GD/C5106</t>
  </si>
  <si>
    <t>38104-EG/C5106</t>
  </si>
  <si>
    <t>38105-CH/00101</t>
  </si>
  <si>
    <t>38105-MD/00101</t>
  </si>
  <si>
    <t>38105-GD/00101</t>
  </si>
  <si>
    <t>38105-EG/00101</t>
  </si>
  <si>
    <t>38105-CH/04000</t>
  </si>
  <si>
    <t>38105-MD/04000</t>
  </si>
  <si>
    <t>38105-GD/04000</t>
  </si>
  <si>
    <t>38105-EG/04000</t>
  </si>
  <si>
    <t>38105-CH/05102</t>
  </si>
  <si>
    <t>38105-MD/05102</t>
  </si>
  <si>
    <t>38105-GD/05102</t>
  </si>
  <si>
    <t>38105-EG/05102</t>
  </si>
  <si>
    <t>38105-CH/05232</t>
  </si>
  <si>
    <t>38105-MD/05232</t>
  </si>
  <si>
    <t>38105-GD/05232</t>
  </si>
  <si>
    <t>38105-EG/05232</t>
  </si>
  <si>
    <t>38105-CH/C5106</t>
  </si>
  <si>
    <t>38105-MD/C5106</t>
  </si>
  <si>
    <t>38105-GD/C5106</t>
  </si>
  <si>
    <t>38105-EG/C5106</t>
  </si>
  <si>
    <t>38105-CH/L5813</t>
  </si>
  <si>
    <t>38105-MD/L5813</t>
  </si>
  <si>
    <t>38105-GD/L5813</t>
  </si>
  <si>
    <t>38105-EG/L5813</t>
  </si>
  <si>
    <t>38108-CH/00101</t>
  </si>
  <si>
    <t>38108-MD/00101</t>
  </si>
  <si>
    <t>38108-GD/00101</t>
  </si>
  <si>
    <t>38108-EG/00101</t>
  </si>
  <si>
    <t>38108-CH/04000</t>
  </si>
  <si>
    <t>38108-MD/04000</t>
  </si>
  <si>
    <t>38108-GD/04000</t>
  </si>
  <si>
    <t>38108-EG/04000</t>
  </si>
  <si>
    <t>38108-CH/05102</t>
  </si>
  <si>
    <t>38108-MD/05102</t>
  </si>
  <si>
    <t>38108-GD/05102</t>
  </si>
  <si>
    <t>38108-EG/05102</t>
  </si>
  <si>
    <t>38108-CH/05232</t>
  </si>
  <si>
    <t>38108-MD/05232</t>
  </si>
  <si>
    <t>38108-GD/05232</t>
  </si>
  <si>
    <t>38108-EG/05232</t>
  </si>
  <si>
    <t>38108-CH/C5106</t>
  </si>
  <si>
    <t>38108-MD/C5106</t>
  </si>
  <si>
    <t>38108-GD/C5106</t>
  </si>
  <si>
    <t>38108-EG/C5106</t>
  </si>
  <si>
    <t>38108-CH/J3105</t>
  </si>
  <si>
    <t>38108-MD/J3105</t>
  </si>
  <si>
    <t>38108-GD/J3105</t>
  </si>
  <si>
    <t>38108-EG/J3105</t>
  </si>
  <si>
    <t>38108-CH/L5813</t>
  </si>
  <si>
    <t>38108-MD/L5813</t>
  </si>
  <si>
    <t>38108-GD/L5813</t>
  </si>
  <si>
    <t>38108-EG/L5813</t>
  </si>
  <si>
    <t>38109-CH/00101</t>
  </si>
  <si>
    <t>38109-MD/00101</t>
  </si>
  <si>
    <t>38109-GD/00101</t>
  </si>
  <si>
    <t>38109-EG/00101</t>
  </si>
  <si>
    <t>38109-CH/04000</t>
  </si>
  <si>
    <t>38109-MD/04000</t>
  </si>
  <si>
    <t>38109-GD/04000</t>
  </si>
  <si>
    <t>38109-EG/04000</t>
  </si>
  <si>
    <t>38109-CH/05102</t>
  </si>
  <si>
    <t>38109-MD/05102</t>
  </si>
  <si>
    <t>38109-GD/05102</t>
  </si>
  <si>
    <t>38109-EG/05102</t>
  </si>
  <si>
    <t>38109-CH/05232</t>
  </si>
  <si>
    <t>38109-MD/05232</t>
  </si>
  <si>
    <t>38109-GD/05232</t>
  </si>
  <si>
    <t>38109-EG/05232</t>
  </si>
  <si>
    <t>38109-CH/C5106</t>
  </si>
  <si>
    <t>38109-MD/C5106</t>
  </si>
  <si>
    <t>38109-GD/C5106</t>
  </si>
  <si>
    <t>38109-EG/C5106</t>
  </si>
  <si>
    <t>38109-CH/J3105</t>
  </si>
  <si>
    <t>38109-MD/J3105</t>
  </si>
  <si>
    <t>38109-GD/J3105</t>
  </si>
  <si>
    <t>38109-EG/J3105</t>
  </si>
  <si>
    <t>38109-CH/L5813</t>
  </si>
  <si>
    <t>38109-MD/L5813</t>
  </si>
  <si>
    <t>38109-GD/L5813</t>
  </si>
  <si>
    <t>38109-EG/L5813</t>
  </si>
  <si>
    <t>38123-04/00101</t>
  </si>
  <si>
    <t>38123-06/00101</t>
  </si>
  <si>
    <t>38123-08/00101</t>
  </si>
  <si>
    <t>38123-04/04000</t>
  </si>
  <si>
    <t>38123-06/04000</t>
  </si>
  <si>
    <t>38123-08/04000</t>
  </si>
  <si>
    <t>38123-04/05232</t>
  </si>
  <si>
    <t>38123-06/05232</t>
  </si>
  <si>
    <t>38123-08/05232</t>
  </si>
  <si>
    <t>38123-04/05508</t>
  </si>
  <si>
    <t>38123-06/05508</t>
  </si>
  <si>
    <t>38123-08/05508</t>
  </si>
  <si>
    <t>38123-04/C5106</t>
  </si>
  <si>
    <t>38123-06/C5106</t>
  </si>
  <si>
    <t>38123-08/C5106</t>
  </si>
  <si>
    <t>38124-04/00101</t>
  </si>
  <si>
    <t>38124-06/00101</t>
  </si>
  <si>
    <t>38124-08/00101</t>
  </si>
  <si>
    <t>38124-04/04000</t>
  </si>
  <si>
    <t>38124-06/04000</t>
  </si>
  <si>
    <t>38124-08/04000</t>
  </si>
  <si>
    <t>38124-04/05232</t>
  </si>
  <si>
    <t>38124-06/05232</t>
  </si>
  <si>
    <t>38124-08/05232</t>
  </si>
  <si>
    <t>38124-04/05508</t>
  </si>
  <si>
    <t>38124-06/05508</t>
  </si>
  <si>
    <t>38124-08/05508</t>
  </si>
  <si>
    <t>38124-04/C5106</t>
  </si>
  <si>
    <t>38124-06/C5106</t>
  </si>
  <si>
    <t>38124-08/C5106</t>
  </si>
  <si>
    <t>38128-112/00101</t>
  </si>
  <si>
    <t>38128-116/00101</t>
  </si>
  <si>
    <t>38128-112/04000</t>
  </si>
  <si>
    <t>38128-116/04000</t>
  </si>
  <si>
    <t>38128-112/05232</t>
  </si>
  <si>
    <t>38128-116/05232</t>
  </si>
  <si>
    <t>38128-112/05508</t>
  </si>
  <si>
    <t>38128-116/05508</t>
  </si>
  <si>
    <t>38128-112/C5106</t>
  </si>
  <si>
    <t>38128-116/C5106</t>
  </si>
  <si>
    <t>MATERIAL</t>
  </si>
  <si>
    <t>CAQUI / KAKHI</t>
  </si>
  <si>
    <t>TALLA</t>
  </si>
  <si>
    <t>CH</t>
  </si>
  <si>
    <t>MD</t>
  </si>
  <si>
    <t>GD</t>
  </si>
  <si>
    <t>EG</t>
  </si>
  <si>
    <t>04</t>
  </si>
  <si>
    <t>06</t>
  </si>
  <si>
    <t>08</t>
  </si>
  <si>
    <t>112</t>
  </si>
  <si>
    <t>116</t>
  </si>
  <si>
    <t>2T</t>
  </si>
  <si>
    <t>3T</t>
  </si>
  <si>
    <t>3X</t>
  </si>
  <si>
    <t>XG</t>
  </si>
  <si>
    <t>36</t>
  </si>
  <si>
    <t>38</t>
  </si>
  <si>
    <t>40</t>
  </si>
  <si>
    <t>42</t>
  </si>
  <si>
    <t>44</t>
  </si>
  <si>
    <t>2EG</t>
  </si>
  <si>
    <t>UN</t>
  </si>
  <si>
    <t>ECH</t>
  </si>
  <si>
    <t>XXG</t>
  </si>
  <si>
    <t>XC</t>
  </si>
  <si>
    <t>28</t>
  </si>
  <si>
    <t>30</t>
  </si>
  <si>
    <t>32</t>
  </si>
  <si>
    <t>34</t>
  </si>
  <si>
    <t>05</t>
  </si>
  <si>
    <t>07</t>
  </si>
  <si>
    <t>09</t>
  </si>
  <si>
    <t>11</t>
  </si>
  <si>
    <t>13</t>
  </si>
  <si>
    <t>15</t>
  </si>
  <si>
    <t>SKU AVANTE</t>
  </si>
  <si>
    <t>PRECIO S/IVA</t>
  </si>
  <si>
    <t>PRECIO C/IVA</t>
  </si>
  <si>
    <t>#</t>
  </si>
  <si>
    <t>34401-CH/05264</t>
  </si>
  <si>
    <t>34401-MD/05264</t>
  </si>
  <si>
    <t>34401-GD/05264</t>
  </si>
  <si>
    <t>34401-EG/05264</t>
  </si>
  <si>
    <t>SKU</t>
  </si>
  <si>
    <t>30039-CH/00101</t>
  </si>
  <si>
    <t>30039-MD/00101</t>
  </si>
  <si>
    <t>30039-GD/00101</t>
  </si>
  <si>
    <t>30039-EG/00101</t>
  </si>
  <si>
    <t>NO HABRA DEVOLUCIÓN DEL DEPOSITO, excepto por producto.</t>
  </si>
  <si>
    <t>38106-CH/00101</t>
  </si>
  <si>
    <t>38106-MD/00101</t>
  </si>
  <si>
    <t>38106-GD/00101</t>
  </si>
  <si>
    <t>38106-EG/00101</t>
  </si>
  <si>
    <t>38106-CH/04000</t>
  </si>
  <si>
    <t>38106-MD/04000</t>
  </si>
  <si>
    <t>38106-GD/04000</t>
  </si>
  <si>
    <t>34400-CH/F5388</t>
  </si>
  <si>
    <t>34400-MD/F5388</t>
  </si>
  <si>
    <t>34400-GD/F5388</t>
  </si>
  <si>
    <t>34400-EG/F5388</t>
  </si>
  <si>
    <t>38106-CH/05102</t>
  </si>
  <si>
    <t>38106-MD/05102</t>
  </si>
  <si>
    <t>38106-GD/05102</t>
  </si>
  <si>
    <t>38106-EG/05102</t>
  </si>
  <si>
    <t>38106-CH/05232</t>
  </si>
  <si>
    <t>38106-MD/05232</t>
  </si>
  <si>
    <t>38106-GD/05232</t>
  </si>
  <si>
    <t>38106-EG/05232</t>
  </si>
  <si>
    <t>OXFORD</t>
  </si>
  <si>
    <t>38106-GD/C5106</t>
  </si>
  <si>
    <t>38106-EG/C5106</t>
  </si>
  <si>
    <t>38106-CH/C5106</t>
  </si>
  <si>
    <t>38106-MD/C5106</t>
  </si>
  <si>
    <t>30039-CH/05172</t>
  </si>
  <si>
    <t>30039-MD/05172</t>
  </si>
  <si>
    <t>30039-GD/05172</t>
  </si>
  <si>
    <t>30039-EG/05172</t>
  </si>
  <si>
    <t>30039-CH/05264</t>
  </si>
  <si>
    <t>30039-MD/05264</t>
  </si>
  <si>
    <t>30039-GD/05264</t>
  </si>
  <si>
    <t>30039-EG/05264</t>
  </si>
  <si>
    <t>30039-CH/05508</t>
  </si>
  <si>
    <t>30039-MD/05508</t>
  </si>
  <si>
    <t>30039-GD/05508</t>
  </si>
  <si>
    <t>30039-EG/05508</t>
  </si>
  <si>
    <t>30039-CH/A5301</t>
  </si>
  <si>
    <t>30039-MD/A5301</t>
  </si>
  <si>
    <t>30039-GD/A5301</t>
  </si>
  <si>
    <t>30039-EG/A5301</t>
  </si>
  <si>
    <t>TOTAL C/IVA</t>
  </si>
  <si>
    <t>Total Pedido</t>
  </si>
  <si>
    <t>Y en caso de ventas de mostrador , si son de contado y no requieren facturar,</t>
  </si>
  <si>
    <t>PLAYERA STAMPA CR MC</t>
  </si>
  <si>
    <t>OP. TODDLER PLAY.POLO PIQUE</t>
  </si>
  <si>
    <t>OP.DAM PLAY.PRIME C.""V""</t>
  </si>
  <si>
    <t>OP.NNO PLAY.POLO PIQ.</t>
  </si>
  <si>
    <t>OP.JNO PLAY.POLO PIQ.</t>
  </si>
  <si>
    <t>OP.DAM PLAY.PRIME C.REDONDO</t>
  </si>
  <si>
    <t>OP.CAB PLAYERA MAX ALGODÓN</t>
  </si>
  <si>
    <t>OP DAM POLO MC PLUS</t>
  </si>
  <si>
    <t>OP CAB POLO MC PLUS</t>
  </si>
  <si>
    <t>OP.PLAY.HEAVY M.LARGA</t>
  </si>
  <si>
    <t>OP.PLAY.PRIME ALG.</t>
  </si>
  <si>
    <t>OP DAM PRINT TANK TOP</t>
  </si>
  <si>
    <t>OP.PLAY.POLO M.LARGA</t>
  </si>
  <si>
    <t>OP.NNA PLAY.POLO SILUETA</t>
  </si>
  <si>
    <t>OP.JNA PLAY.POLO SILUETA</t>
  </si>
  <si>
    <t>OP. LONDRES CAB PLAYERA MC</t>
  </si>
  <si>
    <t>OP.PREMIUM CAB PLAYERA MC</t>
  </si>
  <si>
    <t>OP. SUBLI CAB PLAYERA MC</t>
  </si>
  <si>
    <t>OP GORRA GABARDINA-BASIC</t>
  </si>
  <si>
    <t>OP GORRA ACRÍLICO-ACRILIC</t>
  </si>
  <si>
    <t>OP GORRA POLIÉSTER-PROMO</t>
  </si>
  <si>
    <t>OP GORRA FRENTE ACOJI-MESH</t>
  </si>
  <si>
    <t>OP GORRA DEPORTIVA-MFIBRA</t>
  </si>
  <si>
    <t>OP CAB SNOW PLAY MC</t>
  </si>
  <si>
    <t>OP. DAM. PREMIUM PLAY C "V"</t>
  </si>
  <si>
    <t>OP. DAM. SNOW 50/50 PLAY C "V"</t>
  </si>
  <si>
    <t>OP.DAM CAMISA M.C</t>
  </si>
  <si>
    <t>OP.DAMA CAMISA M.L</t>
  </si>
  <si>
    <t>OP.CABALLERO CAMISA M.C</t>
  </si>
  <si>
    <t>OP.CABALLERO CAMISA M.L</t>
  </si>
  <si>
    <t>OP. PRINT CAB POLO MC SUPREME</t>
  </si>
  <si>
    <t>OP. PRINT DAM POLO MC SUPREME</t>
  </si>
  <si>
    <t>OP. CAB PLAYERA DRY TRAINING</t>
  </si>
  <si>
    <t>OP. DAM PLAYERA DRY TRAINING</t>
  </si>
  <si>
    <t>OP. CAB. SUDADERA SUPREME CR</t>
  </si>
  <si>
    <t>OP. CAB SUDADERA SUPREME CAP</t>
  </si>
  <si>
    <t>OP. CAB. SUDADERA SUPREME C/CI</t>
  </si>
  <si>
    <t>OP. CAB JOGGER SUPREME</t>
  </si>
  <si>
    <t>OP. DAM SUDADERA SUPREME CAP</t>
  </si>
  <si>
    <t>OP. DAM SUDADERA SUPREME C/CIE</t>
  </si>
  <si>
    <t>OP. NNO SUDADERA SUPREME CR</t>
  </si>
  <si>
    <t>OP. NNO SUDADERA SUPREME CAP</t>
  </si>
  <si>
    <t>OP. JNO SUDADERA SUPREME CR</t>
  </si>
  <si>
    <t>OP.NNA PLAY.CR.MC 100ALG</t>
  </si>
  <si>
    <t>CAS.CAB PANT. GABARD SP</t>
  </si>
  <si>
    <t>CAS.DAM PANTALON GABARDINA</t>
  </si>
  <si>
    <t>JNS CAB 12 Oz. BASICO</t>
  </si>
  <si>
    <t>JNS DAM 12 Oz. BASICO</t>
  </si>
  <si>
    <t>DESCRIPCIÓN</t>
  </si>
  <si>
    <t>Para un mejor servicio, notificar a nombre de quien se va a FACTURAR el pedido.</t>
  </si>
  <si>
    <t>IMPORTANTE:</t>
  </si>
  <si>
    <t>Total de Piezas</t>
  </si>
  <si>
    <t>TOTAL S/IVA</t>
  </si>
  <si>
    <t>Monto / caja Zona 1</t>
  </si>
  <si>
    <t>Monto / caja Zona 2</t>
  </si>
  <si>
    <t>Monto / caja Zona 3</t>
  </si>
  <si>
    <t>DENIM BLUE BLACK</t>
  </si>
  <si>
    <t>RAZÓN SOCIAL:</t>
  </si>
  <si>
    <t>RFC:</t>
  </si>
  <si>
    <t>PEDIDO:</t>
  </si>
  <si>
    <t>COD. COLOR</t>
  </si>
  <si>
    <t>COLOR</t>
  </si>
  <si>
    <t>JADE / ESMERALDA</t>
  </si>
  <si>
    <t>32582-EG/D5835</t>
  </si>
  <si>
    <t>PLAYERA CAMPAÑA CR MC</t>
  </si>
  <si>
    <t>BO PLAYERA POLO BASI OPTIMA</t>
  </si>
  <si>
    <t>DA PLAYERA PRIME CV AS BASI O</t>
  </si>
  <si>
    <t>NO PLAYERA POLO INF BASI OPTIM</t>
  </si>
  <si>
    <t>NO PLAYERA POLO BASI OPTIMA</t>
  </si>
  <si>
    <t>DA DAMA CUELLO REDONDO BASI OP</t>
  </si>
  <si>
    <t>CA PLAYERA MAX CR BASI OPTIMA</t>
  </si>
  <si>
    <t>DA PLAYERA POLO PLUS BASI OP</t>
  </si>
  <si>
    <t>CA PLAYERA POLO PLUS BASI O</t>
  </si>
  <si>
    <t>CA PLAYERA CR ML BASI OPTIMA</t>
  </si>
  <si>
    <t>CA PLAYERA PRIME BASI OPTIMA</t>
  </si>
  <si>
    <t>DA PLAYERA TANK TOP OPTIMA</t>
  </si>
  <si>
    <t>CA PLAYERA POLO ML BASI OPTIMA</t>
  </si>
  <si>
    <t>NA PLAYERA INF POLO BASI OPTIM</t>
  </si>
  <si>
    <t>NA PLAYERA JUV POLO BASI OPTI</t>
  </si>
  <si>
    <t>OP GORRA PROMOCIONAL</t>
  </si>
  <si>
    <t>OP GORRA MICROFIBRA</t>
  </si>
  <si>
    <t>CAB SNOW 50/50 PLAY MC BASI OP</t>
  </si>
  <si>
    <t>DA PLAYERA MC BASI OPTIMA</t>
  </si>
  <si>
    <t>DA CAMISA MC BASI OPTIMA</t>
  </si>
  <si>
    <t>DA CAMISA ML BASI OPTIMA</t>
  </si>
  <si>
    <t>CA CAMISA MC BASI OPTIMA</t>
  </si>
  <si>
    <t>CA CAMISA ML BASI OPTIMA</t>
  </si>
  <si>
    <t>CA PLAYERA POLO MC PRVE SUPREME</t>
  </si>
  <si>
    <t>CA SUDADERA OI OPTIMA</t>
  </si>
  <si>
    <t>CA PANTALON DEPORTIVO OI OPTI</t>
  </si>
  <si>
    <t>DA SUDADERA CIERRE BAS OPTIMA</t>
  </si>
  <si>
    <t>NO SUDADERA BS OPTIMA</t>
  </si>
  <si>
    <t>NO   SUDADERA BS OPTIMA</t>
  </si>
  <si>
    <t>NO PLAYERA CR BASI OPTIMA</t>
  </si>
  <si>
    <t>NA PLAYERA CR BASI OPTIMA</t>
  </si>
  <si>
    <t>CA PANTALON GABAR BASI OPTIMA</t>
  </si>
  <si>
    <t>DA PATALON GABAR BASI OPTIMA</t>
  </si>
  <si>
    <t>CA PANTALON BASI OPTIMA</t>
  </si>
  <si>
    <t>DA PANTALON BASI OPTIMA</t>
  </si>
  <si>
    <t>30039</t>
  </si>
  <si>
    <t>31102</t>
  </si>
  <si>
    <t>31818</t>
  </si>
  <si>
    <t>32412</t>
  </si>
  <si>
    <t>32417</t>
  </si>
  <si>
    <t>32582</t>
  </si>
  <si>
    <t>32603</t>
  </si>
  <si>
    <t>32626</t>
  </si>
  <si>
    <t>32633</t>
  </si>
  <si>
    <t>32692</t>
  </si>
  <si>
    <t>32702</t>
  </si>
  <si>
    <t>32873</t>
  </si>
  <si>
    <t>33981</t>
  </si>
  <si>
    <t>33984</t>
  </si>
  <si>
    <t>33985</t>
  </si>
  <si>
    <t>34400</t>
  </si>
  <si>
    <t>34401</t>
  </si>
  <si>
    <t>34420</t>
  </si>
  <si>
    <t>34749</t>
  </si>
  <si>
    <t>34750</t>
  </si>
  <si>
    <t>34751</t>
  </si>
  <si>
    <t>34752</t>
  </si>
  <si>
    <t>34753</t>
  </si>
  <si>
    <t>34988</t>
  </si>
  <si>
    <t>34989</t>
  </si>
  <si>
    <t>34990</t>
  </si>
  <si>
    <t>35000</t>
  </si>
  <si>
    <t>35001</t>
  </si>
  <si>
    <t>35002</t>
  </si>
  <si>
    <t>35003</t>
  </si>
  <si>
    <t>36980</t>
  </si>
  <si>
    <t>38002</t>
  </si>
  <si>
    <t>38003</t>
  </si>
  <si>
    <t>38102</t>
  </si>
  <si>
    <t>38103</t>
  </si>
  <si>
    <t>38104</t>
  </si>
  <si>
    <t>38105</t>
  </si>
  <si>
    <t>38106</t>
  </si>
  <si>
    <t>38108</t>
  </si>
  <si>
    <t>38109</t>
  </si>
  <si>
    <t>38123</t>
  </si>
  <si>
    <t>38124</t>
  </si>
  <si>
    <t>38128</t>
  </si>
  <si>
    <t>39028</t>
  </si>
  <si>
    <t>39029</t>
  </si>
  <si>
    <t>51774</t>
  </si>
  <si>
    <t>51783</t>
  </si>
  <si>
    <t>55151</t>
  </si>
  <si>
    <t>55152</t>
  </si>
  <si>
    <t>C5200</t>
  </si>
  <si>
    <t>00101</t>
  </si>
  <si>
    <t>VERDE OBSCURO</t>
  </si>
  <si>
    <t>05717</t>
  </si>
  <si>
    <t>32603-36/05717</t>
  </si>
  <si>
    <t>32603-38/05717</t>
  </si>
  <si>
    <t>32603-40/05717</t>
  </si>
  <si>
    <t>32603-42/05717</t>
  </si>
  <si>
    <t>32633-36/05717</t>
  </si>
  <si>
    <t>32633-38/05717</t>
  </si>
  <si>
    <t>32633-40/05717</t>
  </si>
  <si>
    <t>32633-42/05717</t>
  </si>
  <si>
    <t>38104-CH/05264</t>
  </si>
  <si>
    <t>38104-MD/05264</t>
  </si>
  <si>
    <t>38104-GD/05264</t>
  </si>
  <si>
    <t>38104-EG/05264</t>
  </si>
  <si>
    <t>38104-CH/05106</t>
  </si>
  <si>
    <t>38104-MD/05106</t>
  </si>
  <si>
    <t>38104-GD/05106</t>
  </si>
  <si>
    <t>38104-EG/05106</t>
  </si>
  <si>
    <t>38108-CH/05106</t>
  </si>
  <si>
    <t>38123-04/05264</t>
  </si>
  <si>
    <t>38123-06/05264</t>
  </si>
  <si>
    <t>38123-08/05264</t>
  </si>
  <si>
    <t>38123-04/05172</t>
  </si>
  <si>
    <t>38123-06/05172</t>
  </si>
  <si>
    <t>38123-08/05172</t>
  </si>
  <si>
    <t>38124-04/05264</t>
  </si>
  <si>
    <t>38124-06/05264</t>
  </si>
  <si>
    <t>38124-08/05264</t>
  </si>
  <si>
    <t>38128-112/05264</t>
  </si>
  <si>
    <t>38128-116/05264</t>
  </si>
  <si>
    <t>39029-EG/00207</t>
  </si>
  <si>
    <t>38106-EG/04000</t>
  </si>
  <si>
    <t>04000</t>
  </si>
  <si>
    <t>OP. JNO SUDADERA SUPR CAP Y  CANG</t>
  </si>
  <si>
    <t>38129-112/00101</t>
  </si>
  <si>
    <t>38129-112/04000</t>
  </si>
  <si>
    <t>38129-112/05508</t>
  </si>
  <si>
    <t>38129-116/00101</t>
  </si>
  <si>
    <t>38129-116/04000</t>
  </si>
  <si>
    <t>38129-116/05508</t>
  </si>
  <si>
    <t>38132-112/00101</t>
  </si>
  <si>
    <t>38132-116/00101</t>
  </si>
  <si>
    <t>38132-112/04000</t>
  </si>
  <si>
    <t>38132-116/04000</t>
  </si>
  <si>
    <t>NO PANTALON DEPORTIVO BS OP</t>
  </si>
  <si>
    <t>38132-112/05232</t>
  </si>
  <si>
    <t>38132-116/05232</t>
  </si>
  <si>
    <t>38132-112/C5106</t>
  </si>
  <si>
    <t>38132-116/C5106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</si>
</sst>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1" xfId="0" applyFont="1" applyFill="1" applyBorder="1"/>
    <xf numFmtId="44" fontId="1" fillId="0" borderId="7" xfId="0" applyNumberFormat="1" applyFont="1" applyBorder="1" applyAlignment="1" applyProtection="1">
      <alignment horizontal="center" vertical="center"/>
      <protection hidden="1"/>
    </xf>
    <xf numFmtId="44" fontId="2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4" borderId="9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9" fillId="0" borderId="0" xfId="1" applyNumberFormat="1" applyFont="1" applyAlignment="1">
      <alignment vertical="center"/>
    </xf>
    <xf numFmtId="164" fontId="10" fillId="4" borderId="10" xfId="1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4" fontId="1" fillId="0" borderId="3" xfId="0" applyNumberFormat="1" applyFont="1" applyFill="1" applyBorder="1" applyAlignment="1" applyProtection="1">
      <alignment horizontal="center" vertical="center"/>
      <protection hidden="1"/>
    </xf>
    <xf numFmtId="44" fontId="2" fillId="0" borderId="3" xfId="0" applyNumberFormat="1" applyFont="1" applyFill="1" applyBorder="1" applyAlignment="1" applyProtection="1">
      <alignment horizontal="center" vertical="center"/>
      <protection hidden="1"/>
    </xf>
    <xf numFmtId="44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44" fontId="1" fillId="0" borderId="0" xfId="2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2" fillId="0" borderId="7" xfId="0" applyNumberFormat="1" applyFont="1" applyBorder="1" applyAlignment="1" applyProtection="1">
      <alignment horizontal="center" vertical="center"/>
      <protection hidden="1"/>
    </xf>
    <xf numFmtId="44" fontId="1" fillId="0" borderId="0" xfId="2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9" fillId="0" borderId="12" xfId="1" applyNumberFormat="1" applyFont="1" applyBorder="1" applyAlignment="1">
      <alignment vertical="center"/>
    </xf>
    <xf numFmtId="44" fontId="1" fillId="0" borderId="3" xfId="2" applyFont="1" applyFill="1" applyBorder="1" applyAlignment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vertical="center"/>
    </xf>
    <xf numFmtId="164" fontId="9" fillId="0" borderId="13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2" fillId="0" borderId="0" xfId="2" applyFont="1" applyAlignment="1">
      <alignment horizontal="right" vertical="center"/>
    </xf>
    <xf numFmtId="44" fontId="2" fillId="0" borderId="0" xfId="2" applyFont="1" applyBorder="1" applyAlignment="1">
      <alignment horizontal="right" vertical="center"/>
    </xf>
    <xf numFmtId="44" fontId="2" fillId="0" borderId="16" xfId="2" applyFont="1" applyBorder="1" applyAlignment="1">
      <alignment horizontal="right" vertical="center"/>
    </xf>
    <xf numFmtId="0" fontId="11" fillId="0" borderId="7" xfId="1" applyNumberFormat="1" applyFont="1" applyBorder="1" applyAlignment="1" applyProtection="1">
      <alignment horizontal="center" vertical="center"/>
      <protection locked="0"/>
    </xf>
    <xf numFmtId="0" fontId="13" fillId="0" borderId="0" xfId="4" applyFont="1" applyAlignment="1">
      <alignment vertical="center"/>
    </xf>
    <xf numFmtId="164" fontId="2" fillId="0" borderId="7" xfId="1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15" xfId="0" applyNumberFormat="1" applyFont="1" applyBorder="1" applyAlignment="1" applyProtection="1">
      <alignment horizontal="center" vertical="center"/>
      <protection hidden="1"/>
    </xf>
    <xf numFmtId="0" fontId="6" fillId="0" borderId="18" xfId="1" applyNumberFormat="1" applyFont="1" applyBorder="1" applyAlignment="1" applyProtection="1">
      <alignment horizontal="center" vertical="center"/>
      <protection locked="0"/>
    </xf>
    <xf numFmtId="0" fontId="6" fillId="0" borderId="17" xfId="1" applyNumberFormat="1" applyFont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right" vertical="center" wrapText="1"/>
      <protection locked="0"/>
    </xf>
    <xf numFmtId="0" fontId="14" fillId="3" borderId="5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>
      <alignment vertical="center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9" fontId="7" fillId="3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2" fillId="5" borderId="3" xfId="1" applyNumberFormat="1" applyFont="1" applyFill="1" applyBorder="1" applyAlignment="1" applyProtection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2" xfId="3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8" tint="-0.499984740745262"/>
        </left>
        <right/>
        <top style="thin">
          <color theme="8" tint="-0.499984740745262"/>
        </top>
        <bottom style="thin">
          <color theme="8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border outline="0">
        <top style="thin">
          <color theme="8" tint="-0.499984740745262"/>
        </top>
      </border>
    </dxf>
    <dxf>
      <border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border outline="0"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534988</xdr:colOff>
      <xdr:row>0</xdr:row>
      <xdr:rowOff>19051</xdr:rowOff>
    </xdr:from>
    <xdr:to>
      <xdr:col>4</xdr:col>
      <xdr:colOff>9525</xdr:colOff>
      <xdr:row>0</xdr:row>
      <xdr:rowOff>460579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8" y="19051"/>
          <a:ext cx="2779712" cy="44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30165</xdr:rowOff>
    </xdr:from>
    <xdr:to>
      <xdr:col>13</xdr:col>
      <xdr:colOff>34130</xdr:colOff>
      <xdr:row>1</xdr:row>
      <xdr:rowOff>20984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30165"/>
          <a:ext cx="2872580" cy="467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534988</xdr:colOff>
      <xdr:row>0</xdr:row>
      <xdr:rowOff>19051</xdr:rowOff>
    </xdr:from>
    <xdr:to>
      <xdr:col>2</xdr:col>
      <xdr:colOff>514350</xdr:colOff>
      <xdr:row>0</xdr:row>
      <xdr:rowOff>460579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8" y="19051"/>
          <a:ext cx="2779712" cy="44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30165</xdr:rowOff>
    </xdr:from>
    <xdr:to>
      <xdr:col>13</xdr:col>
      <xdr:colOff>34130</xdr:colOff>
      <xdr:row>1</xdr:row>
      <xdr:rowOff>20984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30165"/>
          <a:ext cx="2872580" cy="4670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B100" totalsRowShown="0" headerRowDxfId="26" headerRowBorderDxfId="25" tableBorderDxfId="24" totalsRowBorderDxfId="23">
  <autoFilter ref="A2:B100"/>
  <tableColumns count="2">
    <tableColumn id="2" name="SKU AVANTE" dataDxfId="22"/>
    <tableColumn id="3" name="PIEZAS" dataDxfId="21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ptimaplayeras.com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ptimaplayera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B100"/>
  <sheetViews>
    <sheetView showGridLines="0" workbookViewId="0">
      <pane ySplit="2" topLeftCell="A77" activePane="bottomLeft" state="frozen"/>
      <selection activeCell="A3" sqref="A3"/>
      <selection pane="bottomLeft" activeCell="B18" sqref="B18"/>
    </sheetView>
  </sheetViews>
  <sheetFormatPr baseColWidth="10" defaultRowHeight="12.75" x14ac:dyDescent="0.25"/>
  <cols>
    <col min="1" max="1" width="15" style="4" bestFit="1" customWidth="1"/>
    <col min="2" max="2" width="10" style="8" bestFit="1" customWidth="1"/>
    <col min="3" max="16384" width="11.42578125" style="4"/>
  </cols>
  <sheetData>
    <row r="1" spans="1:2" x14ac:dyDescent="0.25">
      <c r="B1" s="8">
        <f>SUM(Tabla1[PIEZAS])</f>
        <v>0</v>
      </c>
    </row>
    <row r="2" spans="1:2" ht="22.5" customHeight="1" x14ac:dyDescent="0.25">
      <c r="A2" s="5" t="s">
        <v>1266</v>
      </c>
      <c r="B2" s="9" t="s">
        <v>466</v>
      </c>
    </row>
    <row r="3" spans="1:2" x14ac:dyDescent="0.25">
      <c r="A3" s="6"/>
      <c r="B3" s="45"/>
    </row>
    <row r="4" spans="1:2" x14ac:dyDescent="0.25">
      <c r="A4" s="6"/>
      <c r="B4" s="45"/>
    </row>
    <row r="5" spans="1:2" x14ac:dyDescent="0.25">
      <c r="A5" s="6"/>
      <c r="B5" s="45"/>
    </row>
    <row r="6" spans="1:2" x14ac:dyDescent="0.25">
      <c r="A6" s="6"/>
      <c r="B6" s="45"/>
    </row>
    <row r="7" spans="1:2" x14ac:dyDescent="0.25">
      <c r="A7" s="6"/>
      <c r="B7" s="45"/>
    </row>
    <row r="8" spans="1:2" x14ac:dyDescent="0.25">
      <c r="A8" s="6"/>
      <c r="B8" s="45"/>
    </row>
    <row r="9" spans="1:2" x14ac:dyDescent="0.25">
      <c r="A9" s="6"/>
      <c r="B9" s="45"/>
    </row>
    <row r="10" spans="1:2" x14ac:dyDescent="0.25">
      <c r="A10" s="6"/>
      <c r="B10" s="45"/>
    </row>
    <row r="11" spans="1:2" x14ac:dyDescent="0.25">
      <c r="A11" s="6"/>
      <c r="B11" s="45"/>
    </row>
    <row r="12" spans="1:2" x14ac:dyDescent="0.2">
      <c r="A12" s="1"/>
      <c r="B12" s="45"/>
    </row>
    <row r="13" spans="1:2" x14ac:dyDescent="0.25">
      <c r="A13" s="6"/>
      <c r="B13" s="45"/>
    </row>
    <row r="14" spans="1:2" x14ac:dyDescent="0.25">
      <c r="A14" s="6"/>
      <c r="B14" s="45"/>
    </row>
    <row r="15" spans="1:2" x14ac:dyDescent="0.25">
      <c r="A15" s="6"/>
      <c r="B15" s="45"/>
    </row>
    <row r="16" spans="1:2" x14ac:dyDescent="0.25">
      <c r="A16" s="6"/>
      <c r="B16" s="45"/>
    </row>
    <row r="17" spans="1:2" x14ac:dyDescent="0.25">
      <c r="A17" s="6"/>
      <c r="B17" s="45"/>
    </row>
    <row r="18" spans="1:2" x14ac:dyDescent="0.25">
      <c r="A18" s="6"/>
      <c r="B18" s="45"/>
    </row>
    <row r="19" spans="1:2" x14ac:dyDescent="0.25">
      <c r="A19" s="6"/>
      <c r="B19" s="45"/>
    </row>
    <row r="20" spans="1:2" x14ac:dyDescent="0.25">
      <c r="A20" s="6"/>
      <c r="B20" s="45"/>
    </row>
    <row r="21" spans="1:2" x14ac:dyDescent="0.25">
      <c r="A21" s="6"/>
      <c r="B21" s="45"/>
    </row>
    <row r="22" spans="1:2" x14ac:dyDescent="0.25">
      <c r="A22" s="6"/>
      <c r="B22" s="45"/>
    </row>
    <row r="23" spans="1:2" x14ac:dyDescent="0.25">
      <c r="A23" s="6"/>
      <c r="B23" s="45"/>
    </row>
    <row r="24" spans="1:2" x14ac:dyDescent="0.25">
      <c r="A24" s="6"/>
      <c r="B24" s="45"/>
    </row>
    <row r="25" spans="1:2" x14ac:dyDescent="0.25">
      <c r="A25" s="6"/>
      <c r="B25" s="45"/>
    </row>
    <row r="26" spans="1:2" x14ac:dyDescent="0.25">
      <c r="A26" s="6"/>
      <c r="B26" s="45"/>
    </row>
    <row r="27" spans="1:2" x14ac:dyDescent="0.25">
      <c r="A27" s="6"/>
      <c r="B27" s="45"/>
    </row>
    <row r="28" spans="1:2" x14ac:dyDescent="0.25">
      <c r="A28" s="6"/>
      <c r="B28" s="45"/>
    </row>
    <row r="29" spans="1:2" x14ac:dyDescent="0.25">
      <c r="A29" s="48"/>
      <c r="B29" s="49"/>
    </row>
    <row r="30" spans="1:2" x14ac:dyDescent="0.25">
      <c r="A30" s="48"/>
      <c r="B30" s="49"/>
    </row>
    <row r="31" spans="1:2" x14ac:dyDescent="0.25">
      <c r="A31" s="48"/>
      <c r="B31" s="49"/>
    </row>
    <row r="32" spans="1:2" x14ac:dyDescent="0.25">
      <c r="A32" s="48"/>
      <c r="B32" s="49"/>
    </row>
    <row r="33" spans="1:2" x14ac:dyDescent="0.25">
      <c r="A33" s="48"/>
      <c r="B33" s="49"/>
    </row>
    <row r="34" spans="1:2" x14ac:dyDescent="0.25">
      <c r="A34" s="48"/>
      <c r="B34" s="49"/>
    </row>
    <row r="35" spans="1:2" x14ac:dyDescent="0.25">
      <c r="A35" s="48"/>
      <c r="B35" s="49"/>
    </row>
    <row r="36" spans="1:2" x14ac:dyDescent="0.25">
      <c r="A36" s="48"/>
      <c r="B36" s="49"/>
    </row>
    <row r="37" spans="1:2" x14ac:dyDescent="0.25">
      <c r="A37" s="48"/>
      <c r="B37" s="49"/>
    </row>
    <row r="38" spans="1:2" x14ac:dyDescent="0.25">
      <c r="A38" s="48"/>
      <c r="B38" s="49"/>
    </row>
    <row r="39" spans="1:2" x14ac:dyDescent="0.25">
      <c r="A39" s="48"/>
      <c r="B39" s="49"/>
    </row>
    <row r="40" spans="1:2" x14ac:dyDescent="0.25">
      <c r="A40" s="48"/>
      <c r="B40" s="49"/>
    </row>
    <row r="41" spans="1:2" x14ac:dyDescent="0.25">
      <c r="A41" s="48"/>
      <c r="B41" s="49"/>
    </row>
    <row r="42" spans="1:2" x14ac:dyDescent="0.25">
      <c r="A42" s="48"/>
      <c r="B42" s="49"/>
    </row>
    <row r="43" spans="1:2" x14ac:dyDescent="0.25">
      <c r="A43" s="48"/>
      <c r="B43" s="49"/>
    </row>
    <row r="44" spans="1:2" x14ac:dyDescent="0.25">
      <c r="A44" s="48"/>
      <c r="B44" s="49"/>
    </row>
    <row r="45" spans="1:2" x14ac:dyDescent="0.25">
      <c r="A45" s="48"/>
      <c r="B45" s="49"/>
    </row>
    <row r="46" spans="1:2" x14ac:dyDescent="0.25">
      <c r="A46" s="48"/>
      <c r="B46" s="49"/>
    </row>
    <row r="47" spans="1:2" x14ac:dyDescent="0.25">
      <c r="A47" s="48"/>
      <c r="B47" s="49"/>
    </row>
    <row r="48" spans="1:2" x14ac:dyDescent="0.25">
      <c r="A48" s="48"/>
      <c r="B48" s="49"/>
    </row>
    <row r="49" spans="1:2" x14ac:dyDescent="0.25">
      <c r="A49" s="48"/>
      <c r="B49" s="49"/>
    </row>
    <row r="50" spans="1:2" x14ac:dyDescent="0.25">
      <c r="A50" s="48"/>
      <c r="B50" s="49"/>
    </row>
    <row r="51" spans="1:2" x14ac:dyDescent="0.25">
      <c r="A51" s="48"/>
      <c r="B51" s="49"/>
    </row>
    <row r="52" spans="1:2" x14ac:dyDescent="0.25">
      <c r="A52" s="48"/>
      <c r="B52" s="49"/>
    </row>
    <row r="53" spans="1:2" x14ac:dyDescent="0.25">
      <c r="A53" s="48"/>
      <c r="B53" s="49"/>
    </row>
    <row r="54" spans="1:2" x14ac:dyDescent="0.25">
      <c r="A54" s="48"/>
      <c r="B54" s="49"/>
    </row>
    <row r="55" spans="1:2" x14ac:dyDescent="0.25">
      <c r="A55" s="48"/>
      <c r="B55" s="49"/>
    </row>
    <row r="56" spans="1:2" x14ac:dyDescent="0.25">
      <c r="A56" s="48"/>
      <c r="B56" s="49"/>
    </row>
    <row r="57" spans="1:2" x14ac:dyDescent="0.25">
      <c r="A57" s="48"/>
      <c r="B57" s="49"/>
    </row>
    <row r="58" spans="1:2" x14ac:dyDescent="0.25">
      <c r="A58" s="48"/>
      <c r="B58" s="49"/>
    </row>
    <row r="59" spans="1:2" x14ac:dyDescent="0.25">
      <c r="A59" s="48"/>
      <c r="B59" s="49"/>
    </row>
    <row r="60" spans="1:2" x14ac:dyDescent="0.25">
      <c r="A60" s="48"/>
      <c r="B60" s="49"/>
    </row>
    <row r="61" spans="1:2" x14ac:dyDescent="0.25">
      <c r="A61" s="48"/>
      <c r="B61" s="49"/>
    </row>
    <row r="62" spans="1:2" x14ac:dyDescent="0.25">
      <c r="A62" s="48"/>
      <c r="B62" s="49"/>
    </row>
    <row r="63" spans="1:2" x14ac:dyDescent="0.25">
      <c r="A63" s="48"/>
      <c r="B63" s="49"/>
    </row>
    <row r="64" spans="1:2" x14ac:dyDescent="0.25">
      <c r="A64" s="48"/>
      <c r="B64" s="49"/>
    </row>
    <row r="65" spans="1:2" x14ac:dyDescent="0.25">
      <c r="A65" s="48"/>
      <c r="B65" s="49"/>
    </row>
    <row r="66" spans="1:2" x14ac:dyDescent="0.25">
      <c r="A66" s="48"/>
      <c r="B66" s="49"/>
    </row>
    <row r="67" spans="1:2" x14ac:dyDescent="0.25">
      <c r="A67" s="48"/>
      <c r="B67" s="49"/>
    </row>
    <row r="68" spans="1:2" x14ac:dyDescent="0.25">
      <c r="A68" s="48"/>
      <c r="B68" s="49"/>
    </row>
    <row r="69" spans="1:2" x14ac:dyDescent="0.25">
      <c r="A69" s="48"/>
      <c r="B69" s="49"/>
    </row>
    <row r="70" spans="1:2" x14ac:dyDescent="0.25">
      <c r="A70" s="48"/>
      <c r="B70" s="49"/>
    </row>
    <row r="71" spans="1:2" x14ac:dyDescent="0.25">
      <c r="A71" s="48"/>
      <c r="B71" s="49"/>
    </row>
    <row r="72" spans="1:2" x14ac:dyDescent="0.25">
      <c r="A72" s="48"/>
      <c r="B72" s="49"/>
    </row>
    <row r="73" spans="1:2" x14ac:dyDescent="0.25">
      <c r="A73" s="48"/>
      <c r="B73" s="49"/>
    </row>
    <row r="74" spans="1:2" x14ac:dyDescent="0.25">
      <c r="A74" s="48"/>
      <c r="B74" s="49"/>
    </row>
    <row r="75" spans="1:2" x14ac:dyDescent="0.25">
      <c r="A75" s="48"/>
      <c r="B75" s="49"/>
    </row>
    <row r="76" spans="1:2" x14ac:dyDescent="0.25">
      <c r="A76" s="48"/>
      <c r="B76" s="49"/>
    </row>
    <row r="77" spans="1:2" x14ac:dyDescent="0.25">
      <c r="A77" s="48"/>
      <c r="B77" s="49"/>
    </row>
    <row r="78" spans="1:2" x14ac:dyDescent="0.25">
      <c r="A78" s="48"/>
      <c r="B78" s="49"/>
    </row>
    <row r="79" spans="1:2" x14ac:dyDescent="0.25">
      <c r="A79" s="48"/>
      <c r="B79" s="49"/>
    </row>
    <row r="80" spans="1:2" x14ac:dyDescent="0.25">
      <c r="A80" s="48"/>
      <c r="B80" s="49"/>
    </row>
    <row r="81" spans="1:2" x14ac:dyDescent="0.25">
      <c r="A81" s="48"/>
      <c r="B81" s="49"/>
    </row>
    <row r="82" spans="1:2" x14ac:dyDescent="0.25">
      <c r="A82" s="48"/>
      <c r="B82" s="49"/>
    </row>
    <row r="83" spans="1:2" x14ac:dyDescent="0.25">
      <c r="A83" s="48"/>
      <c r="B83" s="49"/>
    </row>
    <row r="84" spans="1:2" x14ac:dyDescent="0.25">
      <c r="A84" s="48"/>
      <c r="B84" s="49"/>
    </row>
    <row r="85" spans="1:2" x14ac:dyDescent="0.25">
      <c r="A85" s="48"/>
      <c r="B85" s="49"/>
    </row>
    <row r="86" spans="1:2" x14ac:dyDescent="0.25">
      <c r="A86" s="48"/>
      <c r="B86" s="49"/>
    </row>
    <row r="87" spans="1:2" x14ac:dyDescent="0.25">
      <c r="A87" s="48"/>
      <c r="B87" s="49"/>
    </row>
    <row r="88" spans="1:2" x14ac:dyDescent="0.25">
      <c r="A88" s="48"/>
      <c r="B88" s="49"/>
    </row>
    <row r="89" spans="1:2" x14ac:dyDescent="0.25">
      <c r="A89" s="48"/>
      <c r="B89" s="49"/>
    </row>
    <row r="90" spans="1:2" x14ac:dyDescent="0.25">
      <c r="A90" s="48"/>
      <c r="B90" s="49"/>
    </row>
    <row r="91" spans="1:2" x14ac:dyDescent="0.25">
      <c r="A91" s="48"/>
      <c r="B91" s="49"/>
    </row>
    <row r="92" spans="1:2" x14ac:dyDescent="0.25">
      <c r="A92" s="48"/>
      <c r="B92" s="49"/>
    </row>
    <row r="93" spans="1:2" x14ac:dyDescent="0.25">
      <c r="A93" s="48"/>
      <c r="B93" s="49"/>
    </row>
    <row r="94" spans="1:2" x14ac:dyDescent="0.25">
      <c r="A94" s="48"/>
      <c r="B94" s="49"/>
    </row>
    <row r="95" spans="1:2" x14ac:dyDescent="0.25">
      <c r="A95" s="48"/>
      <c r="B95" s="49"/>
    </row>
    <row r="96" spans="1:2" x14ac:dyDescent="0.25">
      <c r="A96" s="48"/>
      <c r="B96" s="49"/>
    </row>
    <row r="97" spans="1:2" x14ac:dyDescent="0.25">
      <c r="A97" s="48"/>
      <c r="B97" s="49"/>
    </row>
    <row r="98" spans="1:2" x14ac:dyDescent="0.25">
      <c r="A98" s="48"/>
      <c r="B98" s="49"/>
    </row>
    <row r="99" spans="1:2" x14ac:dyDescent="0.25">
      <c r="A99" s="48"/>
      <c r="B99" s="49"/>
    </row>
    <row r="100" spans="1:2" x14ac:dyDescent="0.25">
      <c r="A100" s="48"/>
      <c r="B100" s="49"/>
    </row>
  </sheetData>
  <conditionalFormatting sqref="A12">
    <cfRule type="duplicateValues" dxfId="2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1478"/>
  <sheetViews>
    <sheetView showGridLines="0" zoomScaleNormal="100" workbookViewId="0">
      <pane ySplit="6" topLeftCell="A7" activePane="bottomLeft" state="frozen"/>
      <selection pane="bottomLeft" activeCell="J17" sqref="J17"/>
    </sheetView>
  </sheetViews>
  <sheetFormatPr baseColWidth="10" defaultColWidth="9.140625" defaultRowHeight="12" outlineLevelCol="1" x14ac:dyDescent="0.25"/>
  <cols>
    <col min="1" max="1" width="9.28515625" style="11" customWidth="1"/>
    <col min="2" max="2" width="28.140625" style="11" bestFit="1" customWidth="1"/>
    <col min="3" max="3" width="12.140625" style="12" bestFit="1" customWidth="1"/>
    <col min="4" max="4" width="4.140625" style="12" hidden="1" customWidth="1" outlineLevel="1"/>
    <col min="5" max="5" width="10.42578125" style="71" customWidth="1" collapsed="1"/>
    <col min="6" max="6" width="7.5703125" style="13" bestFit="1" customWidth="1"/>
    <col min="7" max="7" width="14" style="11" bestFit="1" customWidth="1"/>
    <col min="8" max="8" width="10.5703125" style="11" customWidth="1"/>
    <col min="9" max="9" width="9.28515625" style="33" bestFit="1" customWidth="1"/>
    <col min="10" max="10" width="12.85546875" style="38" bestFit="1" customWidth="1"/>
    <col min="11" max="11" width="13.140625" style="11" customWidth="1"/>
    <col min="12" max="12" width="12.85546875" style="11" bestFit="1" customWidth="1"/>
    <col min="13" max="13" width="13.140625" style="11" customWidth="1"/>
    <col min="14" max="16384" width="9.140625" style="11"/>
  </cols>
  <sheetData>
    <row r="1" spans="1:15" ht="37.5" customHeight="1" thickBot="1" x14ac:dyDescent="0.3">
      <c r="I1" s="11"/>
      <c r="J1" s="11"/>
    </row>
    <row r="2" spans="1:15" ht="28.5" customHeight="1" thickBot="1" x14ac:dyDescent="0.3">
      <c r="A2" s="65" t="s">
        <v>1380</v>
      </c>
      <c r="B2" s="64"/>
      <c r="C2" s="68"/>
      <c r="D2" s="68"/>
      <c r="E2" s="68"/>
      <c r="F2" s="68"/>
      <c r="G2" s="14"/>
      <c r="H2" s="14"/>
      <c r="I2" s="15" t="s">
        <v>606</v>
      </c>
      <c r="J2" s="85">
        <f ca="1">TODAY()</f>
        <v>44855</v>
      </c>
      <c r="K2" s="85"/>
      <c r="L2" s="47"/>
      <c r="M2" s="7"/>
      <c r="N2" s="41"/>
      <c r="O2" s="31"/>
    </row>
    <row r="3" spans="1:15" ht="15.75" customHeight="1" thickBot="1" x14ac:dyDescent="0.3">
      <c r="A3" s="66" t="s">
        <v>1381</v>
      </c>
      <c r="B3" s="78"/>
      <c r="C3" s="69"/>
      <c r="D3" s="69"/>
      <c r="E3" s="72"/>
      <c r="F3" s="69"/>
      <c r="G3" s="16"/>
      <c r="H3" s="16"/>
      <c r="I3" s="15"/>
      <c r="J3" s="17"/>
      <c r="K3" s="17"/>
      <c r="L3" s="17"/>
      <c r="M3" s="7"/>
      <c r="N3" s="42"/>
      <c r="O3" s="43"/>
    </row>
    <row r="4" spans="1:15" ht="15.75" customHeight="1" thickBot="1" x14ac:dyDescent="0.3">
      <c r="A4" s="67" t="s">
        <v>1382</v>
      </c>
      <c r="B4" s="79"/>
      <c r="C4" s="70"/>
      <c r="D4" s="70"/>
      <c r="E4" s="73"/>
      <c r="F4" s="70"/>
      <c r="I4" s="86" t="s">
        <v>835</v>
      </c>
      <c r="J4" s="87"/>
      <c r="K4" s="87"/>
      <c r="L4" s="87"/>
      <c r="M4" s="88"/>
      <c r="N4" s="41"/>
      <c r="O4" s="44"/>
    </row>
    <row r="5" spans="1:15" ht="12.75" thickBot="1" x14ac:dyDescent="0.3">
      <c r="I5" s="50">
        <f>SUBTOTAL(9,I7:I1228)</f>
        <v>0</v>
      </c>
      <c r="J5" s="51"/>
      <c r="K5" s="59"/>
      <c r="L5" s="60"/>
      <c r="M5" s="52">
        <f>+L1238</f>
        <v>0</v>
      </c>
    </row>
    <row r="6" spans="1:15" ht="12.75" thickBot="1" x14ac:dyDescent="0.3">
      <c r="A6" s="19" t="s">
        <v>444</v>
      </c>
      <c r="B6" s="18" t="s">
        <v>1371</v>
      </c>
      <c r="C6" s="19" t="s">
        <v>1383</v>
      </c>
      <c r="D6" s="20" t="s">
        <v>1269</v>
      </c>
      <c r="E6" s="74" t="s">
        <v>1384</v>
      </c>
      <c r="F6" s="20" t="s">
        <v>1232</v>
      </c>
      <c r="G6" s="10" t="s">
        <v>1274</v>
      </c>
      <c r="H6" s="21" t="s">
        <v>1230</v>
      </c>
      <c r="I6" s="22" t="s">
        <v>466</v>
      </c>
      <c r="J6" s="23" t="s">
        <v>1267</v>
      </c>
      <c r="K6" s="23" t="s">
        <v>1375</v>
      </c>
      <c r="L6" s="23" t="s">
        <v>1268</v>
      </c>
      <c r="M6" s="24" t="s">
        <v>1320</v>
      </c>
    </row>
    <row r="7" spans="1:15" x14ac:dyDescent="0.25">
      <c r="A7" s="26">
        <v>30039</v>
      </c>
      <c r="B7" s="25" t="s">
        <v>1323</v>
      </c>
      <c r="C7" s="26" t="str">
        <f>RIGHT(G7,5)</f>
        <v>00101</v>
      </c>
      <c r="D7" s="26">
        <v>1</v>
      </c>
      <c r="E7" s="75" t="s">
        <v>447</v>
      </c>
      <c r="F7" s="27" t="s">
        <v>1233</v>
      </c>
      <c r="G7" s="39" t="s">
        <v>1275</v>
      </c>
      <c r="H7" s="40">
        <v>463156001</v>
      </c>
      <c r="I7" s="80">
        <f>SUMIF(Tabla1[SKU AVANTE],'Comanda F'!G7,Tabla1[PIEZAS])</f>
        <v>0</v>
      </c>
      <c r="J7" s="46">
        <v>31.5</v>
      </c>
      <c r="K7" s="29">
        <f t="shared" ref="K7:K70" si="0">I7*J7</f>
        <v>0</v>
      </c>
      <c r="L7" s="28">
        <f>+J7*1.16</f>
        <v>36.54</v>
      </c>
      <c r="M7" s="30">
        <f>+I7*L7</f>
        <v>0</v>
      </c>
    </row>
    <row r="8" spans="1:15" x14ac:dyDescent="0.25">
      <c r="A8" s="26">
        <v>30039</v>
      </c>
      <c r="B8" s="25" t="s">
        <v>1323</v>
      </c>
      <c r="C8" s="26" t="str">
        <f t="shared" ref="C8:C71" si="1">RIGHT(G8,5)</f>
        <v>00101</v>
      </c>
      <c r="D8" s="26">
        <v>2</v>
      </c>
      <c r="E8" s="75" t="s">
        <v>447</v>
      </c>
      <c r="F8" s="27" t="s">
        <v>1234</v>
      </c>
      <c r="G8" s="39" t="s">
        <v>1276</v>
      </c>
      <c r="H8" s="40">
        <v>463156002</v>
      </c>
      <c r="I8" s="80">
        <f>SUMIF(Tabla1[SKU AVANTE],'Comanda F'!G8,Tabla1[PIEZAS])</f>
        <v>0</v>
      </c>
      <c r="J8" s="46">
        <v>31.5</v>
      </c>
      <c r="K8" s="29">
        <f t="shared" si="0"/>
        <v>0</v>
      </c>
      <c r="L8" s="28">
        <f t="shared" ref="L8:L71" si="2">+J8*1.16</f>
        <v>36.54</v>
      </c>
      <c r="M8" s="30">
        <f t="shared" ref="M8:M71" si="3">+I8*L8</f>
        <v>0</v>
      </c>
    </row>
    <row r="9" spans="1:15" x14ac:dyDescent="0.25">
      <c r="A9" s="26">
        <v>30039</v>
      </c>
      <c r="B9" s="25" t="s">
        <v>1323</v>
      </c>
      <c r="C9" s="26" t="str">
        <f t="shared" si="1"/>
        <v>00101</v>
      </c>
      <c r="D9" s="26">
        <v>3</v>
      </c>
      <c r="E9" s="75" t="s">
        <v>447</v>
      </c>
      <c r="F9" s="27" t="s">
        <v>1235</v>
      </c>
      <c r="G9" s="39" t="s">
        <v>1277</v>
      </c>
      <c r="H9" s="40">
        <v>463156003</v>
      </c>
      <c r="I9" s="80">
        <f>SUMIF(Tabla1[SKU AVANTE],'Comanda F'!G9,Tabla1[PIEZAS])</f>
        <v>0</v>
      </c>
      <c r="J9" s="46">
        <v>31.5</v>
      </c>
      <c r="K9" s="29">
        <f t="shared" si="0"/>
        <v>0</v>
      </c>
      <c r="L9" s="28">
        <f t="shared" si="2"/>
        <v>36.54</v>
      </c>
      <c r="M9" s="30">
        <f t="shared" si="3"/>
        <v>0</v>
      </c>
    </row>
    <row r="10" spans="1:15" x14ac:dyDescent="0.25">
      <c r="A10" s="26">
        <v>30039</v>
      </c>
      <c r="B10" s="25" t="s">
        <v>1323</v>
      </c>
      <c r="C10" s="26" t="str">
        <f t="shared" si="1"/>
        <v>00101</v>
      </c>
      <c r="D10" s="26">
        <v>4</v>
      </c>
      <c r="E10" s="75" t="s">
        <v>447</v>
      </c>
      <c r="F10" s="27" t="s">
        <v>1236</v>
      </c>
      <c r="G10" s="39" t="s">
        <v>1278</v>
      </c>
      <c r="H10" s="40">
        <v>463156004</v>
      </c>
      <c r="I10" s="80">
        <f>SUMIF(Tabla1[SKU AVANTE],'Comanda F'!G10,Tabla1[PIEZAS])</f>
        <v>0</v>
      </c>
      <c r="J10" s="46">
        <v>31.5</v>
      </c>
      <c r="K10" s="29">
        <f t="shared" si="0"/>
        <v>0</v>
      </c>
      <c r="L10" s="28">
        <f t="shared" si="2"/>
        <v>36.54</v>
      </c>
      <c r="M10" s="30">
        <f t="shared" si="3"/>
        <v>0</v>
      </c>
    </row>
    <row r="11" spans="1:15" x14ac:dyDescent="0.25">
      <c r="A11" s="26">
        <v>30039</v>
      </c>
      <c r="B11" s="25" t="s">
        <v>1323</v>
      </c>
      <c r="C11" s="26" t="str">
        <f t="shared" si="1"/>
        <v>05172</v>
      </c>
      <c r="D11" s="26">
        <v>1</v>
      </c>
      <c r="E11" s="75" t="s">
        <v>454</v>
      </c>
      <c r="F11" s="27" t="s">
        <v>1233</v>
      </c>
      <c r="G11" s="39" t="s">
        <v>1304</v>
      </c>
      <c r="H11" s="40">
        <v>466702001</v>
      </c>
      <c r="I11" s="80">
        <f>SUMIF(Tabla1[SKU AVANTE],'Comanda F'!G11,Tabla1[PIEZAS])</f>
        <v>0</v>
      </c>
      <c r="J11" s="46">
        <v>37.700000000000003</v>
      </c>
      <c r="K11" s="29">
        <f t="shared" si="0"/>
        <v>0</v>
      </c>
      <c r="L11" s="28">
        <f t="shared" si="2"/>
        <v>43.731999999999999</v>
      </c>
      <c r="M11" s="30">
        <f t="shared" si="3"/>
        <v>0</v>
      </c>
    </row>
    <row r="12" spans="1:15" x14ac:dyDescent="0.25">
      <c r="A12" s="26">
        <v>30039</v>
      </c>
      <c r="B12" s="25" t="s">
        <v>1323</v>
      </c>
      <c r="C12" s="26" t="str">
        <f t="shared" si="1"/>
        <v>05172</v>
      </c>
      <c r="D12" s="26">
        <v>2</v>
      </c>
      <c r="E12" s="75" t="s">
        <v>454</v>
      </c>
      <c r="F12" s="27" t="s">
        <v>1234</v>
      </c>
      <c r="G12" s="39" t="s">
        <v>1305</v>
      </c>
      <c r="H12" s="40">
        <v>466702002</v>
      </c>
      <c r="I12" s="80">
        <f>SUMIF(Tabla1[SKU AVANTE],'Comanda F'!G12,Tabla1[PIEZAS])</f>
        <v>0</v>
      </c>
      <c r="J12" s="46">
        <v>37.700000000000003</v>
      </c>
      <c r="K12" s="29">
        <f t="shared" si="0"/>
        <v>0</v>
      </c>
      <c r="L12" s="28">
        <f t="shared" si="2"/>
        <v>43.731999999999999</v>
      </c>
      <c r="M12" s="30">
        <f t="shared" si="3"/>
        <v>0</v>
      </c>
    </row>
    <row r="13" spans="1:15" x14ac:dyDescent="0.25">
      <c r="A13" s="26">
        <v>30039</v>
      </c>
      <c r="B13" s="25" t="s">
        <v>1323</v>
      </c>
      <c r="C13" s="26" t="str">
        <f t="shared" si="1"/>
        <v>05172</v>
      </c>
      <c r="D13" s="26">
        <v>3</v>
      </c>
      <c r="E13" s="75" t="s">
        <v>454</v>
      </c>
      <c r="F13" s="27" t="s">
        <v>1235</v>
      </c>
      <c r="G13" s="39" t="s">
        <v>1306</v>
      </c>
      <c r="H13" s="40">
        <v>466702003</v>
      </c>
      <c r="I13" s="80">
        <f>SUMIF(Tabla1[SKU AVANTE],'Comanda F'!G13,Tabla1[PIEZAS])</f>
        <v>0</v>
      </c>
      <c r="J13" s="46">
        <v>37.700000000000003</v>
      </c>
      <c r="K13" s="29">
        <f t="shared" si="0"/>
        <v>0</v>
      </c>
      <c r="L13" s="28">
        <f t="shared" si="2"/>
        <v>43.731999999999999</v>
      </c>
      <c r="M13" s="30">
        <f t="shared" si="3"/>
        <v>0</v>
      </c>
    </row>
    <row r="14" spans="1:15" x14ac:dyDescent="0.25">
      <c r="A14" s="26">
        <v>30039</v>
      </c>
      <c r="B14" s="25" t="s">
        <v>1323</v>
      </c>
      <c r="C14" s="26" t="str">
        <f t="shared" si="1"/>
        <v>05172</v>
      </c>
      <c r="D14" s="26">
        <v>4</v>
      </c>
      <c r="E14" s="75" t="s">
        <v>454</v>
      </c>
      <c r="F14" s="27" t="s">
        <v>1236</v>
      </c>
      <c r="G14" s="39" t="s">
        <v>1307</v>
      </c>
      <c r="H14" s="40">
        <v>466702004</v>
      </c>
      <c r="I14" s="80">
        <f>SUMIF(Tabla1[SKU AVANTE],'Comanda F'!G14,Tabla1[PIEZAS])</f>
        <v>0</v>
      </c>
      <c r="J14" s="46">
        <v>37.700000000000003</v>
      </c>
      <c r="K14" s="29">
        <f t="shared" si="0"/>
        <v>0</v>
      </c>
      <c r="L14" s="28">
        <f t="shared" si="2"/>
        <v>43.731999999999999</v>
      </c>
      <c r="M14" s="30">
        <f t="shared" si="3"/>
        <v>0</v>
      </c>
    </row>
    <row r="15" spans="1:15" x14ac:dyDescent="0.25">
      <c r="A15" s="26">
        <v>30039</v>
      </c>
      <c r="B15" s="25" t="s">
        <v>1323</v>
      </c>
      <c r="C15" s="26" t="str">
        <f t="shared" si="1"/>
        <v>05264</v>
      </c>
      <c r="D15" s="26">
        <v>1</v>
      </c>
      <c r="E15" s="75" t="s">
        <v>451</v>
      </c>
      <c r="F15" s="27" t="s">
        <v>1233</v>
      </c>
      <c r="G15" s="39" t="s">
        <v>1308</v>
      </c>
      <c r="H15" s="40">
        <v>466703001</v>
      </c>
      <c r="I15" s="80">
        <f>SUMIF(Tabla1[SKU AVANTE],'Comanda F'!G15,Tabla1[PIEZAS])</f>
        <v>0</v>
      </c>
      <c r="J15" s="46">
        <v>37.700000000000003</v>
      </c>
      <c r="K15" s="29">
        <f t="shared" si="0"/>
        <v>0</v>
      </c>
      <c r="L15" s="28">
        <f t="shared" si="2"/>
        <v>43.731999999999999</v>
      </c>
      <c r="M15" s="30">
        <f t="shared" si="3"/>
        <v>0</v>
      </c>
    </row>
    <row r="16" spans="1:15" x14ac:dyDescent="0.25">
      <c r="A16" s="26">
        <v>30039</v>
      </c>
      <c r="B16" s="25" t="s">
        <v>1323</v>
      </c>
      <c r="C16" s="26" t="str">
        <f t="shared" si="1"/>
        <v>05264</v>
      </c>
      <c r="D16" s="26">
        <v>2</v>
      </c>
      <c r="E16" s="75" t="s">
        <v>451</v>
      </c>
      <c r="F16" s="27" t="s">
        <v>1234</v>
      </c>
      <c r="G16" s="39" t="s">
        <v>1309</v>
      </c>
      <c r="H16" s="40">
        <v>466703002</v>
      </c>
      <c r="I16" s="80">
        <f>SUMIF(Tabla1[SKU AVANTE],'Comanda F'!G16,Tabla1[PIEZAS])</f>
        <v>0</v>
      </c>
      <c r="J16" s="46">
        <v>37.700000000000003</v>
      </c>
      <c r="K16" s="29">
        <f t="shared" si="0"/>
        <v>0</v>
      </c>
      <c r="L16" s="28">
        <f t="shared" si="2"/>
        <v>43.731999999999999</v>
      </c>
      <c r="M16" s="30">
        <f t="shared" si="3"/>
        <v>0</v>
      </c>
    </row>
    <row r="17" spans="1:13" x14ac:dyDescent="0.25">
      <c r="A17" s="26">
        <v>30039</v>
      </c>
      <c r="B17" s="25" t="s">
        <v>1323</v>
      </c>
      <c r="C17" s="26" t="str">
        <f t="shared" si="1"/>
        <v>05264</v>
      </c>
      <c r="D17" s="26">
        <v>3</v>
      </c>
      <c r="E17" s="75" t="s">
        <v>451</v>
      </c>
      <c r="F17" s="27" t="s">
        <v>1235</v>
      </c>
      <c r="G17" s="39" t="s">
        <v>1310</v>
      </c>
      <c r="H17" s="40">
        <v>466703003</v>
      </c>
      <c r="I17" s="80">
        <f>SUMIF(Tabla1[SKU AVANTE],'Comanda F'!G17,Tabla1[PIEZAS])</f>
        <v>0</v>
      </c>
      <c r="J17" s="46">
        <v>37.700000000000003</v>
      </c>
      <c r="K17" s="29">
        <f t="shared" si="0"/>
        <v>0</v>
      </c>
      <c r="L17" s="28">
        <f t="shared" si="2"/>
        <v>43.731999999999999</v>
      </c>
      <c r="M17" s="30">
        <f t="shared" si="3"/>
        <v>0</v>
      </c>
    </row>
    <row r="18" spans="1:13" x14ac:dyDescent="0.25">
      <c r="A18" s="26">
        <v>30039</v>
      </c>
      <c r="B18" s="25" t="s">
        <v>1323</v>
      </c>
      <c r="C18" s="26" t="str">
        <f t="shared" si="1"/>
        <v>05264</v>
      </c>
      <c r="D18" s="26">
        <v>4</v>
      </c>
      <c r="E18" s="75" t="s">
        <v>451</v>
      </c>
      <c r="F18" s="27" t="s">
        <v>1236</v>
      </c>
      <c r="G18" s="39" t="s">
        <v>1311</v>
      </c>
      <c r="H18" s="40">
        <v>466703004</v>
      </c>
      <c r="I18" s="80">
        <f>SUMIF(Tabla1[SKU AVANTE],'Comanda F'!G18,Tabla1[PIEZAS])</f>
        <v>0</v>
      </c>
      <c r="J18" s="46">
        <v>37.700000000000003</v>
      </c>
      <c r="K18" s="29">
        <f t="shared" si="0"/>
        <v>0</v>
      </c>
      <c r="L18" s="28">
        <f t="shared" si="2"/>
        <v>43.731999999999999</v>
      </c>
      <c r="M18" s="30">
        <f t="shared" si="3"/>
        <v>0</v>
      </c>
    </row>
    <row r="19" spans="1:13" x14ac:dyDescent="0.25">
      <c r="A19" s="26">
        <v>30039</v>
      </c>
      <c r="B19" s="25" t="s">
        <v>1323</v>
      </c>
      <c r="C19" s="26" t="str">
        <f t="shared" si="1"/>
        <v>05508</v>
      </c>
      <c r="D19" s="26">
        <v>1</v>
      </c>
      <c r="E19" s="75" t="s">
        <v>455</v>
      </c>
      <c r="F19" s="27" t="s">
        <v>1233</v>
      </c>
      <c r="G19" s="39" t="s">
        <v>1312</v>
      </c>
      <c r="H19" s="40">
        <v>466704001</v>
      </c>
      <c r="I19" s="80">
        <f>SUMIF(Tabla1[SKU AVANTE],'Comanda F'!G19,Tabla1[PIEZAS])</f>
        <v>0</v>
      </c>
      <c r="J19" s="46">
        <v>37.700000000000003</v>
      </c>
      <c r="K19" s="29">
        <f t="shared" si="0"/>
        <v>0</v>
      </c>
      <c r="L19" s="28">
        <f t="shared" si="2"/>
        <v>43.731999999999999</v>
      </c>
      <c r="M19" s="30">
        <f t="shared" si="3"/>
        <v>0</v>
      </c>
    </row>
    <row r="20" spans="1:13" x14ac:dyDescent="0.25">
      <c r="A20" s="26">
        <v>30039</v>
      </c>
      <c r="B20" s="25" t="s">
        <v>1323</v>
      </c>
      <c r="C20" s="26" t="str">
        <f t="shared" si="1"/>
        <v>05508</v>
      </c>
      <c r="D20" s="26">
        <v>2</v>
      </c>
      <c r="E20" s="75" t="s">
        <v>455</v>
      </c>
      <c r="F20" s="27" t="s">
        <v>1234</v>
      </c>
      <c r="G20" s="39" t="s">
        <v>1313</v>
      </c>
      <c r="H20" s="40">
        <v>466704002</v>
      </c>
      <c r="I20" s="80">
        <f>SUMIF(Tabla1[SKU AVANTE],'Comanda F'!G20,Tabla1[PIEZAS])</f>
        <v>0</v>
      </c>
      <c r="J20" s="46">
        <v>37.700000000000003</v>
      </c>
      <c r="K20" s="29">
        <f t="shared" si="0"/>
        <v>0</v>
      </c>
      <c r="L20" s="28">
        <f t="shared" si="2"/>
        <v>43.731999999999999</v>
      </c>
      <c r="M20" s="30">
        <f t="shared" si="3"/>
        <v>0</v>
      </c>
    </row>
    <row r="21" spans="1:13" x14ac:dyDescent="0.25">
      <c r="A21" s="26">
        <v>30039</v>
      </c>
      <c r="B21" s="25" t="s">
        <v>1323</v>
      </c>
      <c r="C21" s="26" t="str">
        <f t="shared" si="1"/>
        <v>05508</v>
      </c>
      <c r="D21" s="26">
        <v>3</v>
      </c>
      <c r="E21" s="75" t="s">
        <v>455</v>
      </c>
      <c r="F21" s="27" t="s">
        <v>1235</v>
      </c>
      <c r="G21" s="39" t="s">
        <v>1314</v>
      </c>
      <c r="H21" s="40">
        <v>466704003</v>
      </c>
      <c r="I21" s="80">
        <f>SUMIF(Tabla1[SKU AVANTE],'Comanda F'!G21,Tabla1[PIEZAS])</f>
        <v>0</v>
      </c>
      <c r="J21" s="46">
        <v>37.700000000000003</v>
      </c>
      <c r="K21" s="29">
        <f t="shared" si="0"/>
        <v>0</v>
      </c>
      <c r="L21" s="28">
        <f t="shared" si="2"/>
        <v>43.731999999999999</v>
      </c>
      <c r="M21" s="30">
        <f t="shared" si="3"/>
        <v>0</v>
      </c>
    </row>
    <row r="22" spans="1:13" x14ac:dyDescent="0.25">
      <c r="A22" s="26">
        <v>30039</v>
      </c>
      <c r="B22" s="25" t="s">
        <v>1323</v>
      </c>
      <c r="C22" s="26" t="str">
        <f t="shared" si="1"/>
        <v>05508</v>
      </c>
      <c r="D22" s="26">
        <v>4</v>
      </c>
      <c r="E22" s="75" t="s">
        <v>455</v>
      </c>
      <c r="F22" s="27" t="s">
        <v>1236</v>
      </c>
      <c r="G22" s="39" t="s">
        <v>1315</v>
      </c>
      <c r="H22" s="40">
        <v>466704004</v>
      </c>
      <c r="I22" s="80">
        <f>SUMIF(Tabla1[SKU AVANTE],'Comanda F'!G22,Tabla1[PIEZAS])</f>
        <v>0</v>
      </c>
      <c r="J22" s="46">
        <v>37.700000000000003</v>
      </c>
      <c r="K22" s="29">
        <f t="shared" si="0"/>
        <v>0</v>
      </c>
      <c r="L22" s="28">
        <f t="shared" si="2"/>
        <v>43.731999999999999</v>
      </c>
      <c r="M22" s="30">
        <f t="shared" si="3"/>
        <v>0</v>
      </c>
    </row>
    <row r="23" spans="1:13" x14ac:dyDescent="0.25">
      <c r="A23" s="26">
        <v>30039</v>
      </c>
      <c r="B23" s="25" t="s">
        <v>1323</v>
      </c>
      <c r="C23" s="26" t="str">
        <f t="shared" si="1"/>
        <v>A5301</v>
      </c>
      <c r="D23" s="26">
        <v>1</v>
      </c>
      <c r="E23" s="75" t="s">
        <v>461</v>
      </c>
      <c r="F23" s="27" t="s">
        <v>1233</v>
      </c>
      <c r="G23" s="39" t="s">
        <v>1316</v>
      </c>
      <c r="H23" s="40">
        <v>466705001</v>
      </c>
      <c r="I23" s="80">
        <f>SUMIF(Tabla1[SKU AVANTE],'Comanda F'!G23,Tabla1[PIEZAS])</f>
        <v>0</v>
      </c>
      <c r="J23" s="46">
        <v>37.700000000000003</v>
      </c>
      <c r="K23" s="29">
        <f t="shared" si="0"/>
        <v>0</v>
      </c>
      <c r="L23" s="28">
        <f t="shared" si="2"/>
        <v>43.731999999999999</v>
      </c>
      <c r="M23" s="30">
        <f t="shared" si="3"/>
        <v>0</v>
      </c>
    </row>
    <row r="24" spans="1:13" x14ac:dyDescent="0.25">
      <c r="A24" s="26">
        <v>30039</v>
      </c>
      <c r="B24" s="25" t="s">
        <v>1323</v>
      </c>
      <c r="C24" s="26" t="str">
        <f t="shared" si="1"/>
        <v>A5301</v>
      </c>
      <c r="D24" s="26">
        <v>2</v>
      </c>
      <c r="E24" s="75" t="s">
        <v>461</v>
      </c>
      <c r="F24" s="27" t="s">
        <v>1234</v>
      </c>
      <c r="G24" s="39" t="s">
        <v>1317</v>
      </c>
      <c r="H24" s="40">
        <v>466705002</v>
      </c>
      <c r="I24" s="80">
        <f>SUMIF(Tabla1[SKU AVANTE],'Comanda F'!G24,Tabla1[PIEZAS])</f>
        <v>0</v>
      </c>
      <c r="J24" s="46">
        <v>37.700000000000003</v>
      </c>
      <c r="K24" s="29">
        <f t="shared" si="0"/>
        <v>0</v>
      </c>
      <c r="L24" s="28">
        <f t="shared" si="2"/>
        <v>43.731999999999999</v>
      </c>
      <c r="M24" s="30">
        <f t="shared" si="3"/>
        <v>0</v>
      </c>
    </row>
    <row r="25" spans="1:13" x14ac:dyDescent="0.25">
      <c r="A25" s="26">
        <v>30039</v>
      </c>
      <c r="B25" s="25" t="s">
        <v>1323</v>
      </c>
      <c r="C25" s="26" t="str">
        <f t="shared" si="1"/>
        <v>A5301</v>
      </c>
      <c r="D25" s="26">
        <v>3</v>
      </c>
      <c r="E25" s="75" t="s">
        <v>461</v>
      </c>
      <c r="F25" s="27" t="s">
        <v>1235</v>
      </c>
      <c r="G25" s="39" t="s">
        <v>1318</v>
      </c>
      <c r="H25" s="40">
        <v>466705003</v>
      </c>
      <c r="I25" s="80">
        <f>SUMIF(Tabla1[SKU AVANTE],'Comanda F'!G25,Tabla1[PIEZAS])</f>
        <v>0</v>
      </c>
      <c r="J25" s="46">
        <v>37.700000000000003</v>
      </c>
      <c r="K25" s="29">
        <f t="shared" si="0"/>
        <v>0</v>
      </c>
      <c r="L25" s="28">
        <f t="shared" si="2"/>
        <v>43.731999999999999</v>
      </c>
      <c r="M25" s="30">
        <f t="shared" si="3"/>
        <v>0</v>
      </c>
    </row>
    <row r="26" spans="1:13" x14ac:dyDescent="0.25">
      <c r="A26" s="26">
        <v>30039</v>
      </c>
      <c r="B26" s="25" t="s">
        <v>1323</v>
      </c>
      <c r="C26" s="26" t="str">
        <f t="shared" si="1"/>
        <v>A5301</v>
      </c>
      <c r="D26" s="26">
        <v>4</v>
      </c>
      <c r="E26" s="75" t="s">
        <v>461</v>
      </c>
      <c r="F26" s="27" t="s">
        <v>1236</v>
      </c>
      <c r="G26" s="39" t="s">
        <v>1319</v>
      </c>
      <c r="H26" s="40">
        <v>466705004</v>
      </c>
      <c r="I26" s="80">
        <f>SUMIF(Tabla1[SKU AVANTE],'Comanda F'!G26,Tabla1[PIEZAS])</f>
        <v>0</v>
      </c>
      <c r="J26" s="46">
        <v>37.700000000000003</v>
      </c>
      <c r="K26" s="29">
        <f t="shared" si="0"/>
        <v>0</v>
      </c>
      <c r="L26" s="28">
        <f t="shared" si="2"/>
        <v>43.731999999999999</v>
      </c>
      <c r="M26" s="30">
        <f t="shared" si="3"/>
        <v>0</v>
      </c>
    </row>
    <row r="27" spans="1:13" x14ac:dyDescent="0.25">
      <c r="A27" s="26">
        <v>31102</v>
      </c>
      <c r="B27" s="25" t="s">
        <v>1324</v>
      </c>
      <c r="C27" s="26" t="str">
        <f t="shared" si="1"/>
        <v>02820</v>
      </c>
      <c r="D27" s="26">
        <v>1</v>
      </c>
      <c r="E27" s="75" t="s">
        <v>445</v>
      </c>
      <c r="F27" s="27" t="s">
        <v>1242</v>
      </c>
      <c r="G27" s="39" t="s">
        <v>432</v>
      </c>
      <c r="H27" s="40">
        <v>415923002</v>
      </c>
      <c r="I27" s="80">
        <f>SUMIF(Tabla1[SKU AVANTE],'Comanda F'!G27,Tabla1[PIEZAS])</f>
        <v>0</v>
      </c>
      <c r="J27" s="46">
        <v>35.6</v>
      </c>
      <c r="K27" s="29">
        <f t="shared" si="0"/>
        <v>0</v>
      </c>
      <c r="L27" s="28">
        <f t="shared" si="2"/>
        <v>41.295999999999999</v>
      </c>
      <c r="M27" s="30">
        <f t="shared" si="3"/>
        <v>0</v>
      </c>
    </row>
    <row r="28" spans="1:13" x14ac:dyDescent="0.25">
      <c r="A28" s="26">
        <v>31102</v>
      </c>
      <c r="B28" s="25" t="s">
        <v>1324</v>
      </c>
      <c r="C28" s="26" t="str">
        <f t="shared" si="1"/>
        <v>02820</v>
      </c>
      <c r="D28" s="26">
        <v>2</v>
      </c>
      <c r="E28" s="75" t="s">
        <v>445</v>
      </c>
      <c r="F28" s="27" t="s">
        <v>1243</v>
      </c>
      <c r="G28" s="39" t="s">
        <v>433</v>
      </c>
      <c r="H28" s="40">
        <v>415923006</v>
      </c>
      <c r="I28" s="80">
        <f>SUMIF(Tabla1[SKU AVANTE],'Comanda F'!G28,Tabla1[PIEZAS])</f>
        <v>0</v>
      </c>
      <c r="J28" s="46">
        <v>35.6</v>
      </c>
      <c r="K28" s="29">
        <f t="shared" si="0"/>
        <v>0</v>
      </c>
      <c r="L28" s="28">
        <f t="shared" si="2"/>
        <v>41.295999999999999</v>
      </c>
      <c r="M28" s="30">
        <f t="shared" si="3"/>
        <v>0</v>
      </c>
    </row>
    <row r="29" spans="1:13" x14ac:dyDescent="0.25">
      <c r="A29" s="26">
        <v>31102</v>
      </c>
      <c r="B29" s="25" t="s">
        <v>1324</v>
      </c>
      <c r="C29" s="26" t="str">
        <f t="shared" si="1"/>
        <v>02820</v>
      </c>
      <c r="D29" s="26">
        <v>3</v>
      </c>
      <c r="E29" s="75" t="s">
        <v>445</v>
      </c>
      <c r="F29" s="27" t="s">
        <v>1244</v>
      </c>
      <c r="G29" s="39" t="s">
        <v>434</v>
      </c>
      <c r="H29" s="40">
        <v>415923010</v>
      </c>
      <c r="I29" s="80">
        <f>SUMIF(Tabla1[SKU AVANTE],'Comanda F'!G29,Tabla1[PIEZAS])</f>
        <v>0</v>
      </c>
      <c r="J29" s="46">
        <v>35.6</v>
      </c>
      <c r="K29" s="29">
        <f t="shared" si="0"/>
        <v>0</v>
      </c>
      <c r="L29" s="28">
        <f t="shared" si="2"/>
        <v>41.295999999999999</v>
      </c>
      <c r="M29" s="30">
        <f t="shared" si="3"/>
        <v>0</v>
      </c>
    </row>
    <row r="30" spans="1:13" x14ac:dyDescent="0.25">
      <c r="A30" s="26">
        <v>31102</v>
      </c>
      <c r="B30" s="25" t="s">
        <v>1324</v>
      </c>
      <c r="C30" s="26" t="str">
        <f t="shared" si="1"/>
        <v>00207</v>
      </c>
      <c r="D30" s="26">
        <v>1</v>
      </c>
      <c r="E30" s="75" t="s">
        <v>447</v>
      </c>
      <c r="F30" s="27" t="s">
        <v>1242</v>
      </c>
      <c r="G30" s="39" t="s">
        <v>435</v>
      </c>
      <c r="H30" s="40">
        <v>415923001</v>
      </c>
      <c r="I30" s="80">
        <f>SUMIF(Tabla1[SKU AVANTE],'Comanda F'!G30,Tabla1[PIEZAS])</f>
        <v>0</v>
      </c>
      <c r="J30" s="46">
        <v>35.6</v>
      </c>
      <c r="K30" s="29">
        <f t="shared" si="0"/>
        <v>0</v>
      </c>
      <c r="L30" s="28">
        <f t="shared" si="2"/>
        <v>41.295999999999999</v>
      </c>
      <c r="M30" s="30">
        <f t="shared" si="3"/>
        <v>0</v>
      </c>
    </row>
    <row r="31" spans="1:13" x14ac:dyDescent="0.25">
      <c r="A31" s="26">
        <v>31102</v>
      </c>
      <c r="B31" s="25" t="s">
        <v>1324</v>
      </c>
      <c r="C31" s="26" t="str">
        <f t="shared" si="1"/>
        <v>00207</v>
      </c>
      <c r="D31" s="26">
        <v>2</v>
      </c>
      <c r="E31" s="75" t="s">
        <v>447</v>
      </c>
      <c r="F31" s="27" t="s">
        <v>1243</v>
      </c>
      <c r="G31" s="39" t="s">
        <v>436</v>
      </c>
      <c r="H31" s="40">
        <v>415923005</v>
      </c>
      <c r="I31" s="80">
        <f>SUMIF(Tabla1[SKU AVANTE],'Comanda F'!G31,Tabla1[PIEZAS])</f>
        <v>0</v>
      </c>
      <c r="J31" s="46">
        <v>35.6</v>
      </c>
      <c r="K31" s="29">
        <f t="shared" si="0"/>
        <v>0</v>
      </c>
      <c r="L31" s="28">
        <f t="shared" si="2"/>
        <v>41.295999999999999</v>
      </c>
      <c r="M31" s="30">
        <f t="shared" si="3"/>
        <v>0</v>
      </c>
    </row>
    <row r="32" spans="1:13" x14ac:dyDescent="0.25">
      <c r="A32" s="26">
        <v>31102</v>
      </c>
      <c r="B32" s="25" t="s">
        <v>1324</v>
      </c>
      <c r="C32" s="26" t="str">
        <f t="shared" si="1"/>
        <v>00207</v>
      </c>
      <c r="D32" s="26">
        <v>3</v>
      </c>
      <c r="E32" s="75" t="s">
        <v>447</v>
      </c>
      <c r="F32" s="27" t="s">
        <v>1244</v>
      </c>
      <c r="G32" s="39" t="s">
        <v>437</v>
      </c>
      <c r="H32" s="40">
        <v>415923009</v>
      </c>
      <c r="I32" s="80">
        <f>SUMIF(Tabla1[SKU AVANTE],'Comanda F'!G32,Tabla1[PIEZAS])</f>
        <v>0</v>
      </c>
      <c r="J32" s="46">
        <v>35.6</v>
      </c>
      <c r="K32" s="29">
        <f t="shared" si="0"/>
        <v>0</v>
      </c>
      <c r="L32" s="28">
        <f t="shared" si="2"/>
        <v>41.295999999999999</v>
      </c>
      <c r="M32" s="30">
        <f t="shared" si="3"/>
        <v>0</v>
      </c>
    </row>
    <row r="33" spans="1:13" x14ac:dyDescent="0.25">
      <c r="A33" s="26">
        <v>31102</v>
      </c>
      <c r="B33" s="25" t="s">
        <v>1324</v>
      </c>
      <c r="C33" s="26" t="str">
        <f t="shared" si="1"/>
        <v>06560</v>
      </c>
      <c r="D33" s="26">
        <v>1</v>
      </c>
      <c r="E33" s="75" t="s">
        <v>453</v>
      </c>
      <c r="F33" s="27" t="s">
        <v>1242</v>
      </c>
      <c r="G33" s="39" t="s">
        <v>438</v>
      </c>
      <c r="H33" s="40">
        <v>415923004</v>
      </c>
      <c r="I33" s="80">
        <f>SUMIF(Tabla1[SKU AVANTE],'Comanda F'!G33,Tabla1[PIEZAS])</f>
        <v>0</v>
      </c>
      <c r="J33" s="46">
        <v>35.6</v>
      </c>
      <c r="K33" s="29">
        <f t="shared" si="0"/>
        <v>0</v>
      </c>
      <c r="L33" s="28">
        <f t="shared" si="2"/>
        <v>41.295999999999999</v>
      </c>
      <c r="M33" s="30">
        <f t="shared" si="3"/>
        <v>0</v>
      </c>
    </row>
    <row r="34" spans="1:13" x14ac:dyDescent="0.25">
      <c r="A34" s="26">
        <v>31102</v>
      </c>
      <c r="B34" s="25" t="s">
        <v>1324</v>
      </c>
      <c r="C34" s="26" t="str">
        <f t="shared" si="1"/>
        <v>06560</v>
      </c>
      <c r="D34" s="26">
        <v>2</v>
      </c>
      <c r="E34" s="75" t="s">
        <v>453</v>
      </c>
      <c r="F34" s="27" t="s">
        <v>1243</v>
      </c>
      <c r="G34" s="39" t="s">
        <v>439</v>
      </c>
      <c r="H34" s="40">
        <v>415923008</v>
      </c>
      <c r="I34" s="80">
        <f>SUMIF(Tabla1[SKU AVANTE],'Comanda F'!G34,Tabla1[PIEZAS])</f>
        <v>0</v>
      </c>
      <c r="J34" s="46">
        <v>35.6</v>
      </c>
      <c r="K34" s="29">
        <f t="shared" si="0"/>
        <v>0</v>
      </c>
      <c r="L34" s="28">
        <f t="shared" si="2"/>
        <v>41.295999999999999</v>
      </c>
      <c r="M34" s="30">
        <f t="shared" si="3"/>
        <v>0</v>
      </c>
    </row>
    <row r="35" spans="1:13" x14ac:dyDescent="0.25">
      <c r="A35" s="26">
        <v>31102</v>
      </c>
      <c r="B35" s="25" t="s">
        <v>1324</v>
      </c>
      <c r="C35" s="26" t="str">
        <f t="shared" si="1"/>
        <v>06560</v>
      </c>
      <c r="D35" s="26">
        <v>3</v>
      </c>
      <c r="E35" s="75" t="s">
        <v>453</v>
      </c>
      <c r="F35" s="27" t="s">
        <v>1244</v>
      </c>
      <c r="G35" s="39" t="s">
        <v>440</v>
      </c>
      <c r="H35" s="40">
        <v>415923012</v>
      </c>
      <c r="I35" s="80">
        <f>SUMIF(Tabla1[SKU AVANTE],'Comanda F'!G35,Tabla1[PIEZAS])</f>
        <v>0</v>
      </c>
      <c r="J35" s="46">
        <v>35.6</v>
      </c>
      <c r="K35" s="29">
        <f t="shared" si="0"/>
        <v>0</v>
      </c>
      <c r="L35" s="28">
        <f t="shared" si="2"/>
        <v>41.295999999999999</v>
      </c>
      <c r="M35" s="30">
        <f t="shared" si="3"/>
        <v>0</v>
      </c>
    </row>
    <row r="36" spans="1:13" x14ac:dyDescent="0.25">
      <c r="A36" s="26">
        <v>31102</v>
      </c>
      <c r="B36" s="25" t="s">
        <v>1324</v>
      </c>
      <c r="C36" s="26" t="str">
        <f t="shared" si="1"/>
        <v>05508</v>
      </c>
      <c r="D36" s="26">
        <v>1</v>
      </c>
      <c r="E36" s="75" t="s">
        <v>455</v>
      </c>
      <c r="F36" s="27" t="s">
        <v>1242</v>
      </c>
      <c r="G36" s="39" t="s">
        <v>441</v>
      </c>
      <c r="H36" s="40">
        <v>415923003</v>
      </c>
      <c r="I36" s="80">
        <f>SUMIF(Tabla1[SKU AVANTE],'Comanda F'!G36,Tabla1[PIEZAS])</f>
        <v>0</v>
      </c>
      <c r="J36" s="46">
        <v>35.6</v>
      </c>
      <c r="K36" s="29">
        <f t="shared" si="0"/>
        <v>0</v>
      </c>
      <c r="L36" s="28">
        <f t="shared" si="2"/>
        <v>41.295999999999999</v>
      </c>
      <c r="M36" s="30">
        <f t="shared" si="3"/>
        <v>0</v>
      </c>
    </row>
    <row r="37" spans="1:13" x14ac:dyDescent="0.25">
      <c r="A37" s="26">
        <v>31102</v>
      </c>
      <c r="B37" s="25" t="s">
        <v>1324</v>
      </c>
      <c r="C37" s="26" t="str">
        <f t="shared" si="1"/>
        <v>05508</v>
      </c>
      <c r="D37" s="26">
        <v>2</v>
      </c>
      <c r="E37" s="75" t="s">
        <v>455</v>
      </c>
      <c r="F37" s="27" t="s">
        <v>1243</v>
      </c>
      <c r="G37" s="39" t="s">
        <v>442</v>
      </c>
      <c r="H37" s="40">
        <v>415923007</v>
      </c>
      <c r="I37" s="80">
        <f>SUMIF(Tabla1[SKU AVANTE],'Comanda F'!G37,Tabla1[PIEZAS])</f>
        <v>0</v>
      </c>
      <c r="J37" s="46">
        <v>35.6</v>
      </c>
      <c r="K37" s="29">
        <f t="shared" si="0"/>
        <v>0</v>
      </c>
      <c r="L37" s="28">
        <f t="shared" si="2"/>
        <v>41.295999999999999</v>
      </c>
      <c r="M37" s="30">
        <f t="shared" si="3"/>
        <v>0</v>
      </c>
    </row>
    <row r="38" spans="1:13" x14ac:dyDescent="0.25">
      <c r="A38" s="26">
        <v>31102</v>
      </c>
      <c r="B38" s="25" t="s">
        <v>1324</v>
      </c>
      <c r="C38" s="26" t="str">
        <f t="shared" si="1"/>
        <v>05508</v>
      </c>
      <c r="D38" s="26">
        <v>3</v>
      </c>
      <c r="E38" s="75" t="s">
        <v>455</v>
      </c>
      <c r="F38" s="27" t="s">
        <v>1244</v>
      </c>
      <c r="G38" s="39" t="s">
        <v>443</v>
      </c>
      <c r="H38" s="40">
        <v>415923011</v>
      </c>
      <c r="I38" s="80">
        <f>SUMIF(Tabla1[SKU AVANTE],'Comanda F'!G38,Tabla1[PIEZAS])</f>
        <v>0</v>
      </c>
      <c r="J38" s="46">
        <v>35.6</v>
      </c>
      <c r="K38" s="29">
        <f t="shared" si="0"/>
        <v>0</v>
      </c>
      <c r="L38" s="28">
        <f t="shared" si="2"/>
        <v>41.295999999999999</v>
      </c>
      <c r="M38" s="30">
        <f t="shared" si="3"/>
        <v>0</v>
      </c>
    </row>
    <row r="39" spans="1:13" x14ac:dyDescent="0.25">
      <c r="A39" s="26">
        <v>31818</v>
      </c>
      <c r="B39" s="25" t="s">
        <v>1325</v>
      </c>
      <c r="C39" s="26" t="str">
        <f t="shared" si="1"/>
        <v>02820</v>
      </c>
      <c r="D39" s="26">
        <v>1</v>
      </c>
      <c r="E39" s="75" t="s">
        <v>445</v>
      </c>
      <c r="F39" s="27" t="s">
        <v>1233</v>
      </c>
      <c r="G39" s="39" t="s">
        <v>0</v>
      </c>
      <c r="H39" s="40">
        <v>415889010</v>
      </c>
      <c r="I39" s="80">
        <f>SUMIF(Tabla1[SKU AVANTE],'Comanda F'!G39,Tabla1[PIEZAS])</f>
        <v>0</v>
      </c>
      <c r="J39" s="46">
        <v>42.517200000000003</v>
      </c>
      <c r="K39" s="29">
        <f t="shared" si="0"/>
        <v>0</v>
      </c>
      <c r="L39" s="28">
        <f t="shared" si="2"/>
        <v>49.319952000000001</v>
      </c>
      <c r="M39" s="30">
        <f t="shared" si="3"/>
        <v>0</v>
      </c>
    </row>
    <row r="40" spans="1:13" x14ac:dyDescent="0.25">
      <c r="A40" s="26">
        <v>31818</v>
      </c>
      <c r="B40" s="25" t="s">
        <v>1325</v>
      </c>
      <c r="C40" s="26" t="str">
        <f t="shared" si="1"/>
        <v>02820</v>
      </c>
      <c r="D40" s="26">
        <v>2</v>
      </c>
      <c r="E40" s="75" t="s">
        <v>445</v>
      </c>
      <c r="F40" s="27" t="s">
        <v>1234</v>
      </c>
      <c r="G40" s="39" t="s">
        <v>2</v>
      </c>
      <c r="H40" s="40">
        <v>415889016</v>
      </c>
      <c r="I40" s="80">
        <f>SUMIF(Tabla1[SKU AVANTE],'Comanda F'!G40,Tabla1[PIEZAS])</f>
        <v>0</v>
      </c>
      <c r="J40" s="46">
        <v>42.517200000000003</v>
      </c>
      <c r="K40" s="29">
        <f t="shared" si="0"/>
        <v>0</v>
      </c>
      <c r="L40" s="28">
        <f t="shared" si="2"/>
        <v>49.319952000000001</v>
      </c>
      <c r="M40" s="30">
        <f t="shared" si="3"/>
        <v>0</v>
      </c>
    </row>
    <row r="41" spans="1:13" x14ac:dyDescent="0.25">
      <c r="A41" s="26">
        <v>31818</v>
      </c>
      <c r="B41" s="25" t="s">
        <v>1325</v>
      </c>
      <c r="C41" s="26" t="str">
        <f t="shared" si="1"/>
        <v>02820</v>
      </c>
      <c r="D41" s="26">
        <v>3</v>
      </c>
      <c r="E41" s="75" t="s">
        <v>445</v>
      </c>
      <c r="F41" s="27" t="s">
        <v>1235</v>
      </c>
      <c r="G41" s="39" t="s">
        <v>1</v>
      </c>
      <c r="H41" s="40">
        <v>415889013</v>
      </c>
      <c r="I41" s="80">
        <f>SUMIF(Tabla1[SKU AVANTE],'Comanda F'!G41,Tabla1[PIEZAS])</f>
        <v>0</v>
      </c>
      <c r="J41" s="46">
        <v>42.517200000000003</v>
      </c>
      <c r="K41" s="29">
        <f t="shared" si="0"/>
        <v>0</v>
      </c>
      <c r="L41" s="28">
        <f t="shared" si="2"/>
        <v>49.319952000000001</v>
      </c>
      <c r="M41" s="30">
        <f t="shared" si="3"/>
        <v>0</v>
      </c>
    </row>
    <row r="42" spans="1:13" x14ac:dyDescent="0.25">
      <c r="A42" s="26">
        <v>31818</v>
      </c>
      <c r="B42" s="25" t="s">
        <v>1325</v>
      </c>
      <c r="C42" s="26" t="str">
        <f t="shared" si="1"/>
        <v>02820</v>
      </c>
      <c r="D42" s="26">
        <v>4</v>
      </c>
      <c r="E42" s="75" t="s">
        <v>445</v>
      </c>
      <c r="F42" s="27" t="s">
        <v>1245</v>
      </c>
      <c r="G42" s="39" t="s">
        <v>3</v>
      </c>
      <c r="H42" s="40">
        <v>415889019</v>
      </c>
      <c r="I42" s="80">
        <f>SUMIF(Tabla1[SKU AVANTE],'Comanda F'!G42,Tabla1[PIEZAS])</f>
        <v>0</v>
      </c>
      <c r="J42" s="46">
        <v>42.517200000000003</v>
      </c>
      <c r="K42" s="29">
        <f t="shared" si="0"/>
        <v>0</v>
      </c>
      <c r="L42" s="28">
        <f t="shared" si="2"/>
        <v>49.319952000000001</v>
      </c>
      <c r="M42" s="30">
        <f t="shared" si="3"/>
        <v>0</v>
      </c>
    </row>
    <row r="43" spans="1:13" x14ac:dyDescent="0.25">
      <c r="A43" s="26">
        <v>31818</v>
      </c>
      <c r="B43" s="25" t="s">
        <v>1325</v>
      </c>
      <c r="C43" s="26" t="str">
        <f t="shared" si="1"/>
        <v>05404</v>
      </c>
      <c r="D43" s="26">
        <v>1</v>
      </c>
      <c r="E43" s="75" t="s">
        <v>446</v>
      </c>
      <c r="F43" s="27" t="s">
        <v>1233</v>
      </c>
      <c r="G43" s="39" t="s">
        <v>4</v>
      </c>
      <c r="H43" s="40">
        <v>415889025</v>
      </c>
      <c r="I43" s="80">
        <f>SUMIF(Tabla1[SKU AVANTE],'Comanda F'!G43,Tabla1[PIEZAS])</f>
        <v>0</v>
      </c>
      <c r="J43" s="46">
        <v>42.517200000000003</v>
      </c>
      <c r="K43" s="29">
        <f t="shared" si="0"/>
        <v>0</v>
      </c>
      <c r="L43" s="28">
        <f t="shared" si="2"/>
        <v>49.319952000000001</v>
      </c>
      <c r="M43" s="30">
        <f t="shared" si="3"/>
        <v>0</v>
      </c>
    </row>
    <row r="44" spans="1:13" x14ac:dyDescent="0.25">
      <c r="A44" s="26">
        <v>31818</v>
      </c>
      <c r="B44" s="25" t="s">
        <v>1325</v>
      </c>
      <c r="C44" s="26" t="str">
        <f t="shared" si="1"/>
        <v>05404</v>
      </c>
      <c r="D44" s="26">
        <v>2</v>
      </c>
      <c r="E44" s="75" t="s">
        <v>446</v>
      </c>
      <c r="F44" s="27" t="s">
        <v>1234</v>
      </c>
      <c r="G44" s="39" t="s">
        <v>6</v>
      </c>
      <c r="H44" s="40">
        <v>415889026</v>
      </c>
      <c r="I44" s="80">
        <f>SUMIF(Tabla1[SKU AVANTE],'Comanda F'!G44,Tabla1[PIEZAS])</f>
        <v>0</v>
      </c>
      <c r="J44" s="46">
        <v>42.517200000000003</v>
      </c>
      <c r="K44" s="29">
        <f t="shared" si="0"/>
        <v>0</v>
      </c>
      <c r="L44" s="28">
        <f t="shared" si="2"/>
        <v>49.319952000000001</v>
      </c>
      <c r="M44" s="30">
        <f t="shared" si="3"/>
        <v>0</v>
      </c>
    </row>
    <row r="45" spans="1:13" x14ac:dyDescent="0.25">
      <c r="A45" s="26">
        <v>31818</v>
      </c>
      <c r="B45" s="25" t="s">
        <v>1325</v>
      </c>
      <c r="C45" s="26" t="str">
        <f t="shared" si="1"/>
        <v>05404</v>
      </c>
      <c r="D45" s="26">
        <v>3</v>
      </c>
      <c r="E45" s="75" t="s">
        <v>446</v>
      </c>
      <c r="F45" s="27" t="s">
        <v>1235</v>
      </c>
      <c r="G45" s="39" t="s">
        <v>5</v>
      </c>
      <c r="H45" s="40">
        <v>415889027</v>
      </c>
      <c r="I45" s="80">
        <f>SUMIF(Tabla1[SKU AVANTE],'Comanda F'!G45,Tabla1[PIEZAS])</f>
        <v>0</v>
      </c>
      <c r="J45" s="46">
        <v>42.517200000000003</v>
      </c>
      <c r="K45" s="29">
        <f t="shared" si="0"/>
        <v>0</v>
      </c>
      <c r="L45" s="28">
        <f t="shared" si="2"/>
        <v>49.319952000000001</v>
      </c>
      <c r="M45" s="30">
        <f t="shared" si="3"/>
        <v>0</v>
      </c>
    </row>
    <row r="46" spans="1:13" x14ac:dyDescent="0.25">
      <c r="A46" s="26">
        <v>31818</v>
      </c>
      <c r="B46" s="25" t="s">
        <v>1325</v>
      </c>
      <c r="C46" s="26" t="str">
        <f t="shared" si="1"/>
        <v>05404</v>
      </c>
      <c r="D46" s="26">
        <v>4</v>
      </c>
      <c r="E46" s="75" t="s">
        <v>446</v>
      </c>
      <c r="F46" s="27" t="s">
        <v>1245</v>
      </c>
      <c r="G46" s="39" t="s">
        <v>7</v>
      </c>
      <c r="H46" s="40">
        <v>415889028</v>
      </c>
      <c r="I46" s="80">
        <f>SUMIF(Tabla1[SKU AVANTE],'Comanda F'!G46,Tabla1[PIEZAS])</f>
        <v>0</v>
      </c>
      <c r="J46" s="46">
        <v>42.517200000000003</v>
      </c>
      <c r="K46" s="29">
        <f t="shared" si="0"/>
        <v>0</v>
      </c>
      <c r="L46" s="28">
        <f t="shared" si="2"/>
        <v>49.319952000000001</v>
      </c>
      <c r="M46" s="30">
        <f t="shared" si="3"/>
        <v>0</v>
      </c>
    </row>
    <row r="47" spans="1:13" x14ac:dyDescent="0.25">
      <c r="A47" s="26">
        <v>31818</v>
      </c>
      <c r="B47" s="25" t="s">
        <v>1325</v>
      </c>
      <c r="C47" s="26" t="str">
        <f t="shared" si="1"/>
        <v>00207</v>
      </c>
      <c r="D47" s="26">
        <v>1</v>
      </c>
      <c r="E47" s="75" t="s">
        <v>447</v>
      </c>
      <c r="F47" s="27" t="s">
        <v>1233</v>
      </c>
      <c r="G47" s="39" t="s">
        <v>8</v>
      </c>
      <c r="H47" s="40">
        <v>415889001</v>
      </c>
      <c r="I47" s="80">
        <f>SUMIF(Tabla1[SKU AVANTE],'Comanda F'!G47,Tabla1[PIEZAS])</f>
        <v>0</v>
      </c>
      <c r="J47" s="46">
        <v>36.698300000000003</v>
      </c>
      <c r="K47" s="29">
        <f t="shared" si="0"/>
        <v>0</v>
      </c>
      <c r="L47" s="28">
        <f t="shared" si="2"/>
        <v>42.570028000000001</v>
      </c>
      <c r="M47" s="30">
        <f t="shared" si="3"/>
        <v>0</v>
      </c>
    </row>
    <row r="48" spans="1:13" x14ac:dyDescent="0.25">
      <c r="A48" s="26">
        <v>31818</v>
      </c>
      <c r="B48" s="25" t="s">
        <v>1325</v>
      </c>
      <c r="C48" s="26" t="str">
        <f t="shared" si="1"/>
        <v>00207</v>
      </c>
      <c r="D48" s="26">
        <v>2</v>
      </c>
      <c r="E48" s="75" t="s">
        <v>447</v>
      </c>
      <c r="F48" s="27" t="s">
        <v>1234</v>
      </c>
      <c r="G48" s="39" t="s">
        <v>10</v>
      </c>
      <c r="H48" s="40">
        <v>415889005</v>
      </c>
      <c r="I48" s="80">
        <f>SUMIF(Tabla1[SKU AVANTE],'Comanda F'!G48,Tabla1[PIEZAS])</f>
        <v>0</v>
      </c>
      <c r="J48" s="46">
        <v>36.698300000000003</v>
      </c>
      <c r="K48" s="29">
        <f t="shared" si="0"/>
        <v>0</v>
      </c>
      <c r="L48" s="28">
        <f t="shared" si="2"/>
        <v>42.570028000000001</v>
      </c>
      <c r="M48" s="30">
        <f t="shared" si="3"/>
        <v>0</v>
      </c>
    </row>
    <row r="49" spans="1:13" x14ac:dyDescent="0.25">
      <c r="A49" s="26">
        <v>31818</v>
      </c>
      <c r="B49" s="25" t="s">
        <v>1325</v>
      </c>
      <c r="C49" s="26" t="str">
        <f t="shared" si="1"/>
        <v>00207</v>
      </c>
      <c r="D49" s="26">
        <v>3</v>
      </c>
      <c r="E49" s="75" t="s">
        <v>447</v>
      </c>
      <c r="F49" s="27" t="s">
        <v>1235</v>
      </c>
      <c r="G49" s="39" t="s">
        <v>9</v>
      </c>
      <c r="H49" s="40">
        <v>415889003</v>
      </c>
      <c r="I49" s="80">
        <f>SUMIF(Tabla1[SKU AVANTE],'Comanda F'!G49,Tabla1[PIEZAS])</f>
        <v>0</v>
      </c>
      <c r="J49" s="46">
        <v>36.698300000000003</v>
      </c>
      <c r="K49" s="29">
        <f t="shared" si="0"/>
        <v>0</v>
      </c>
      <c r="L49" s="28">
        <f t="shared" si="2"/>
        <v>42.570028000000001</v>
      </c>
      <c r="M49" s="30">
        <f t="shared" si="3"/>
        <v>0</v>
      </c>
    </row>
    <row r="50" spans="1:13" x14ac:dyDescent="0.25">
      <c r="A50" s="26">
        <v>31818</v>
      </c>
      <c r="B50" s="25" t="s">
        <v>1325</v>
      </c>
      <c r="C50" s="26" t="str">
        <f t="shared" si="1"/>
        <v>00207</v>
      </c>
      <c r="D50" s="26">
        <v>4</v>
      </c>
      <c r="E50" s="75" t="s">
        <v>447</v>
      </c>
      <c r="F50" s="27" t="s">
        <v>1245</v>
      </c>
      <c r="G50" s="39" t="s">
        <v>11</v>
      </c>
      <c r="H50" s="40">
        <v>415889007</v>
      </c>
      <c r="I50" s="80">
        <f>SUMIF(Tabla1[SKU AVANTE],'Comanda F'!G50,Tabla1[PIEZAS])</f>
        <v>0</v>
      </c>
      <c r="J50" s="46">
        <v>36.698300000000003</v>
      </c>
      <c r="K50" s="29">
        <f t="shared" si="0"/>
        <v>0</v>
      </c>
      <c r="L50" s="28">
        <f t="shared" si="2"/>
        <v>42.570028000000001</v>
      </c>
      <c r="M50" s="30">
        <f t="shared" si="3"/>
        <v>0</v>
      </c>
    </row>
    <row r="51" spans="1:13" x14ac:dyDescent="0.25">
      <c r="A51" s="26">
        <v>31818</v>
      </c>
      <c r="B51" s="25" t="s">
        <v>1325</v>
      </c>
      <c r="C51" s="26" t="str">
        <f t="shared" si="1"/>
        <v>06420</v>
      </c>
      <c r="D51" s="26">
        <v>1</v>
      </c>
      <c r="E51" s="75" t="s">
        <v>449</v>
      </c>
      <c r="F51" s="27" t="s">
        <v>1233</v>
      </c>
      <c r="G51" s="39" t="s">
        <v>12</v>
      </c>
      <c r="H51" s="40">
        <v>415889021</v>
      </c>
      <c r="I51" s="80">
        <f>SUMIF(Tabla1[SKU AVANTE],'Comanda F'!G51,Tabla1[PIEZAS])</f>
        <v>0</v>
      </c>
      <c r="J51" s="46">
        <v>42.517200000000003</v>
      </c>
      <c r="K51" s="29">
        <f t="shared" si="0"/>
        <v>0</v>
      </c>
      <c r="L51" s="28">
        <f t="shared" si="2"/>
        <v>49.319952000000001</v>
      </c>
      <c r="M51" s="30">
        <f t="shared" si="3"/>
        <v>0</v>
      </c>
    </row>
    <row r="52" spans="1:13" x14ac:dyDescent="0.25">
      <c r="A52" s="26">
        <v>31818</v>
      </c>
      <c r="B52" s="25" t="s">
        <v>1325</v>
      </c>
      <c r="C52" s="26" t="str">
        <f t="shared" si="1"/>
        <v>06420</v>
      </c>
      <c r="D52" s="26">
        <v>2</v>
      </c>
      <c r="E52" s="75" t="s">
        <v>449</v>
      </c>
      <c r="F52" s="27" t="s">
        <v>1234</v>
      </c>
      <c r="G52" s="39" t="s">
        <v>14</v>
      </c>
      <c r="H52" s="40">
        <v>415889022</v>
      </c>
      <c r="I52" s="80">
        <f>SUMIF(Tabla1[SKU AVANTE],'Comanda F'!G52,Tabla1[PIEZAS])</f>
        <v>0</v>
      </c>
      <c r="J52" s="46">
        <v>42.517200000000003</v>
      </c>
      <c r="K52" s="29">
        <f t="shared" si="0"/>
        <v>0</v>
      </c>
      <c r="L52" s="28">
        <f t="shared" si="2"/>
        <v>49.319952000000001</v>
      </c>
      <c r="M52" s="30">
        <f t="shared" si="3"/>
        <v>0</v>
      </c>
    </row>
    <row r="53" spans="1:13" x14ac:dyDescent="0.25">
      <c r="A53" s="26">
        <v>31818</v>
      </c>
      <c r="B53" s="25" t="s">
        <v>1325</v>
      </c>
      <c r="C53" s="26" t="str">
        <f t="shared" si="1"/>
        <v>06420</v>
      </c>
      <c r="D53" s="26">
        <v>3</v>
      </c>
      <c r="E53" s="75" t="s">
        <v>449</v>
      </c>
      <c r="F53" s="27" t="s">
        <v>1235</v>
      </c>
      <c r="G53" s="39" t="s">
        <v>13</v>
      </c>
      <c r="H53" s="40">
        <v>415889023</v>
      </c>
      <c r="I53" s="80">
        <f>SUMIF(Tabla1[SKU AVANTE],'Comanda F'!G53,Tabla1[PIEZAS])</f>
        <v>0</v>
      </c>
      <c r="J53" s="46">
        <v>42.517200000000003</v>
      </c>
      <c r="K53" s="29">
        <f t="shared" si="0"/>
        <v>0</v>
      </c>
      <c r="L53" s="28">
        <f t="shared" si="2"/>
        <v>49.319952000000001</v>
      </c>
      <c r="M53" s="30">
        <f t="shared" si="3"/>
        <v>0</v>
      </c>
    </row>
    <row r="54" spans="1:13" x14ac:dyDescent="0.25">
      <c r="A54" s="26">
        <v>31818</v>
      </c>
      <c r="B54" s="25" t="s">
        <v>1325</v>
      </c>
      <c r="C54" s="26" t="str">
        <f t="shared" si="1"/>
        <v>06420</v>
      </c>
      <c r="D54" s="26">
        <v>4</v>
      </c>
      <c r="E54" s="75" t="s">
        <v>449</v>
      </c>
      <c r="F54" s="27" t="s">
        <v>1245</v>
      </c>
      <c r="G54" s="39" t="s">
        <v>15</v>
      </c>
      <c r="H54" s="40">
        <v>415889024</v>
      </c>
      <c r="I54" s="80">
        <f>SUMIF(Tabla1[SKU AVANTE],'Comanda F'!G54,Tabla1[PIEZAS])</f>
        <v>0</v>
      </c>
      <c r="J54" s="46">
        <v>42.517200000000003</v>
      </c>
      <c r="K54" s="29">
        <f t="shared" si="0"/>
        <v>0</v>
      </c>
      <c r="L54" s="28">
        <f t="shared" si="2"/>
        <v>49.319952000000001</v>
      </c>
      <c r="M54" s="30">
        <f t="shared" si="3"/>
        <v>0</v>
      </c>
    </row>
    <row r="55" spans="1:13" x14ac:dyDescent="0.25">
      <c r="A55" s="26">
        <v>31818</v>
      </c>
      <c r="B55" s="25" t="s">
        <v>1325</v>
      </c>
      <c r="C55" s="26" t="str">
        <f t="shared" si="1"/>
        <v>A6156</v>
      </c>
      <c r="D55" s="26">
        <v>1</v>
      </c>
      <c r="E55" s="75" t="s">
        <v>452</v>
      </c>
      <c r="F55" s="27" t="s">
        <v>1233</v>
      </c>
      <c r="G55" s="39" t="s">
        <v>16</v>
      </c>
      <c r="H55" s="40">
        <v>415889029</v>
      </c>
      <c r="I55" s="80">
        <f>SUMIF(Tabla1[SKU AVANTE],'Comanda F'!G55,Tabla1[PIEZAS])</f>
        <v>0</v>
      </c>
      <c r="J55" s="46">
        <v>42.517200000000003</v>
      </c>
      <c r="K55" s="29">
        <f t="shared" si="0"/>
        <v>0</v>
      </c>
      <c r="L55" s="28">
        <f t="shared" si="2"/>
        <v>49.319952000000001</v>
      </c>
      <c r="M55" s="30">
        <f t="shared" si="3"/>
        <v>0</v>
      </c>
    </row>
    <row r="56" spans="1:13" x14ac:dyDescent="0.25">
      <c r="A56" s="26">
        <v>31818</v>
      </c>
      <c r="B56" s="25" t="s">
        <v>1325</v>
      </c>
      <c r="C56" s="26" t="str">
        <f t="shared" si="1"/>
        <v>A6156</v>
      </c>
      <c r="D56" s="26">
        <v>2</v>
      </c>
      <c r="E56" s="75" t="s">
        <v>452</v>
      </c>
      <c r="F56" s="27" t="s">
        <v>1234</v>
      </c>
      <c r="G56" s="39" t="s">
        <v>18</v>
      </c>
      <c r="H56" s="40">
        <v>415889031</v>
      </c>
      <c r="I56" s="80">
        <f>SUMIF(Tabla1[SKU AVANTE],'Comanda F'!G56,Tabla1[PIEZAS])</f>
        <v>0</v>
      </c>
      <c r="J56" s="46">
        <v>42.517200000000003</v>
      </c>
      <c r="K56" s="29">
        <f t="shared" si="0"/>
        <v>0</v>
      </c>
      <c r="L56" s="28">
        <f t="shared" si="2"/>
        <v>49.319952000000001</v>
      </c>
      <c r="M56" s="30">
        <f t="shared" si="3"/>
        <v>0</v>
      </c>
    </row>
    <row r="57" spans="1:13" x14ac:dyDescent="0.25">
      <c r="A57" s="26">
        <v>31818</v>
      </c>
      <c r="B57" s="25" t="s">
        <v>1325</v>
      </c>
      <c r="C57" s="26" t="str">
        <f t="shared" si="1"/>
        <v>A6156</v>
      </c>
      <c r="D57" s="26">
        <v>3</v>
      </c>
      <c r="E57" s="75" t="s">
        <v>452</v>
      </c>
      <c r="F57" s="27" t="s">
        <v>1235</v>
      </c>
      <c r="G57" s="39" t="s">
        <v>17</v>
      </c>
      <c r="H57" s="40">
        <v>415889030</v>
      </c>
      <c r="I57" s="80">
        <f>SUMIF(Tabla1[SKU AVANTE],'Comanda F'!G57,Tabla1[PIEZAS])</f>
        <v>0</v>
      </c>
      <c r="J57" s="46">
        <v>42.517200000000003</v>
      </c>
      <c r="K57" s="29">
        <f t="shared" si="0"/>
        <v>0</v>
      </c>
      <c r="L57" s="28">
        <f t="shared" si="2"/>
        <v>49.319952000000001</v>
      </c>
      <c r="M57" s="30">
        <f t="shared" si="3"/>
        <v>0</v>
      </c>
    </row>
    <row r="58" spans="1:13" x14ac:dyDescent="0.25">
      <c r="A58" s="26">
        <v>31818</v>
      </c>
      <c r="B58" s="25" t="s">
        <v>1325</v>
      </c>
      <c r="C58" s="26" t="str">
        <f t="shared" si="1"/>
        <v>A6156</v>
      </c>
      <c r="D58" s="26">
        <v>4</v>
      </c>
      <c r="E58" s="75" t="s">
        <v>452</v>
      </c>
      <c r="F58" s="27" t="s">
        <v>1245</v>
      </c>
      <c r="G58" s="39" t="s">
        <v>19</v>
      </c>
      <c r="H58" s="40">
        <v>415889032</v>
      </c>
      <c r="I58" s="80">
        <f>SUMIF(Tabla1[SKU AVANTE],'Comanda F'!G58,Tabla1[PIEZAS])</f>
        <v>0</v>
      </c>
      <c r="J58" s="46">
        <v>42.517200000000003</v>
      </c>
      <c r="K58" s="29">
        <f t="shared" si="0"/>
        <v>0</v>
      </c>
      <c r="L58" s="28">
        <f t="shared" si="2"/>
        <v>49.319952000000001</v>
      </c>
      <c r="M58" s="30">
        <f t="shared" si="3"/>
        <v>0</v>
      </c>
    </row>
    <row r="59" spans="1:13" x14ac:dyDescent="0.25">
      <c r="A59" s="26">
        <v>31818</v>
      </c>
      <c r="B59" s="25" t="s">
        <v>1325</v>
      </c>
      <c r="C59" s="26" t="str">
        <f t="shared" si="1"/>
        <v>05172</v>
      </c>
      <c r="D59" s="26">
        <v>1</v>
      </c>
      <c r="E59" s="75" t="s">
        <v>454</v>
      </c>
      <c r="F59" s="27" t="s">
        <v>1233</v>
      </c>
      <c r="G59" s="39" t="s">
        <v>20</v>
      </c>
      <c r="H59" s="40">
        <v>415889002</v>
      </c>
      <c r="I59" s="80">
        <f>SUMIF(Tabla1[SKU AVANTE],'Comanda F'!G59,Tabla1[PIEZAS])</f>
        <v>0</v>
      </c>
      <c r="J59" s="46">
        <v>42.517200000000003</v>
      </c>
      <c r="K59" s="29">
        <f t="shared" si="0"/>
        <v>0</v>
      </c>
      <c r="L59" s="28">
        <f t="shared" si="2"/>
        <v>49.319952000000001</v>
      </c>
      <c r="M59" s="30">
        <f t="shared" si="3"/>
        <v>0</v>
      </c>
    </row>
    <row r="60" spans="1:13" x14ac:dyDescent="0.25">
      <c r="A60" s="26">
        <v>31818</v>
      </c>
      <c r="B60" s="25" t="s">
        <v>1325</v>
      </c>
      <c r="C60" s="26" t="str">
        <f t="shared" si="1"/>
        <v>05172</v>
      </c>
      <c r="D60" s="26">
        <v>2</v>
      </c>
      <c r="E60" s="75" t="s">
        <v>454</v>
      </c>
      <c r="F60" s="27" t="s">
        <v>1234</v>
      </c>
      <c r="G60" s="39" t="s">
        <v>22</v>
      </c>
      <c r="H60" s="40">
        <v>415889006</v>
      </c>
      <c r="I60" s="80">
        <f>SUMIF(Tabla1[SKU AVANTE],'Comanda F'!G60,Tabla1[PIEZAS])</f>
        <v>0</v>
      </c>
      <c r="J60" s="46">
        <v>42.517200000000003</v>
      </c>
      <c r="K60" s="29">
        <f t="shared" si="0"/>
        <v>0</v>
      </c>
      <c r="L60" s="28">
        <f t="shared" si="2"/>
        <v>49.319952000000001</v>
      </c>
      <c r="M60" s="30">
        <f t="shared" si="3"/>
        <v>0</v>
      </c>
    </row>
    <row r="61" spans="1:13" x14ac:dyDescent="0.25">
      <c r="A61" s="26">
        <v>31818</v>
      </c>
      <c r="B61" s="25" t="s">
        <v>1325</v>
      </c>
      <c r="C61" s="26" t="str">
        <f t="shared" si="1"/>
        <v>05172</v>
      </c>
      <c r="D61" s="26">
        <v>3</v>
      </c>
      <c r="E61" s="75" t="s">
        <v>454</v>
      </c>
      <c r="F61" s="27" t="s">
        <v>1235</v>
      </c>
      <c r="G61" s="39" t="s">
        <v>21</v>
      </c>
      <c r="H61" s="40">
        <v>415889004</v>
      </c>
      <c r="I61" s="80">
        <f>SUMIF(Tabla1[SKU AVANTE],'Comanda F'!G61,Tabla1[PIEZAS])</f>
        <v>0</v>
      </c>
      <c r="J61" s="46">
        <v>42.517200000000003</v>
      </c>
      <c r="K61" s="29">
        <f t="shared" si="0"/>
        <v>0</v>
      </c>
      <c r="L61" s="28">
        <f t="shared" si="2"/>
        <v>49.319952000000001</v>
      </c>
      <c r="M61" s="30">
        <f t="shared" si="3"/>
        <v>0</v>
      </c>
    </row>
    <row r="62" spans="1:13" x14ac:dyDescent="0.25">
      <c r="A62" s="26">
        <v>31818</v>
      </c>
      <c r="B62" s="25" t="s">
        <v>1325</v>
      </c>
      <c r="C62" s="26" t="str">
        <f t="shared" si="1"/>
        <v>05172</v>
      </c>
      <c r="D62" s="26">
        <v>4</v>
      </c>
      <c r="E62" s="75" t="s">
        <v>454</v>
      </c>
      <c r="F62" s="27" t="s">
        <v>1245</v>
      </c>
      <c r="G62" s="39" t="s">
        <v>23</v>
      </c>
      <c r="H62" s="40">
        <v>415889008</v>
      </c>
      <c r="I62" s="80">
        <f>SUMIF(Tabla1[SKU AVANTE],'Comanda F'!G62,Tabla1[PIEZAS])</f>
        <v>0</v>
      </c>
      <c r="J62" s="46">
        <v>42.517200000000003</v>
      </c>
      <c r="K62" s="29">
        <f t="shared" si="0"/>
        <v>0</v>
      </c>
      <c r="L62" s="28">
        <f t="shared" si="2"/>
        <v>49.319952000000001</v>
      </c>
      <c r="M62" s="30">
        <f t="shared" si="3"/>
        <v>0</v>
      </c>
    </row>
    <row r="63" spans="1:13" x14ac:dyDescent="0.25">
      <c r="A63" s="26">
        <v>31818</v>
      </c>
      <c r="B63" s="25" t="s">
        <v>1325</v>
      </c>
      <c r="C63" s="26" t="str">
        <f t="shared" si="1"/>
        <v>05508</v>
      </c>
      <c r="D63" s="26">
        <v>1</v>
      </c>
      <c r="E63" s="75" t="s">
        <v>455</v>
      </c>
      <c r="F63" s="27" t="s">
        <v>1233</v>
      </c>
      <c r="G63" s="39" t="s">
        <v>24</v>
      </c>
      <c r="H63" s="40">
        <v>415889011</v>
      </c>
      <c r="I63" s="80">
        <f>SUMIF(Tabla1[SKU AVANTE],'Comanda F'!G63,Tabla1[PIEZAS])</f>
        <v>0</v>
      </c>
      <c r="J63" s="46">
        <v>42.517200000000003</v>
      </c>
      <c r="K63" s="29">
        <f t="shared" si="0"/>
        <v>0</v>
      </c>
      <c r="L63" s="28">
        <f t="shared" si="2"/>
        <v>49.319952000000001</v>
      </c>
      <c r="M63" s="30">
        <f t="shared" si="3"/>
        <v>0</v>
      </c>
    </row>
    <row r="64" spans="1:13" x14ac:dyDescent="0.25">
      <c r="A64" s="26">
        <v>31818</v>
      </c>
      <c r="B64" s="25" t="s">
        <v>1325</v>
      </c>
      <c r="C64" s="26" t="str">
        <f t="shared" si="1"/>
        <v>05508</v>
      </c>
      <c r="D64" s="26">
        <v>2</v>
      </c>
      <c r="E64" s="75" t="s">
        <v>455</v>
      </c>
      <c r="F64" s="27" t="s">
        <v>1234</v>
      </c>
      <c r="G64" s="39" t="s">
        <v>26</v>
      </c>
      <c r="H64" s="40">
        <v>415889017</v>
      </c>
      <c r="I64" s="80">
        <f>SUMIF(Tabla1[SKU AVANTE],'Comanda F'!G64,Tabla1[PIEZAS])</f>
        <v>0</v>
      </c>
      <c r="J64" s="46">
        <v>42.517200000000003</v>
      </c>
      <c r="K64" s="29">
        <f t="shared" si="0"/>
        <v>0</v>
      </c>
      <c r="L64" s="28">
        <f t="shared" si="2"/>
        <v>49.319952000000001</v>
      </c>
      <c r="M64" s="30">
        <f t="shared" si="3"/>
        <v>0</v>
      </c>
    </row>
    <row r="65" spans="1:13" x14ac:dyDescent="0.25">
      <c r="A65" s="26">
        <v>31818</v>
      </c>
      <c r="B65" s="25" t="s">
        <v>1325</v>
      </c>
      <c r="C65" s="26" t="str">
        <f t="shared" si="1"/>
        <v>05508</v>
      </c>
      <c r="D65" s="26">
        <v>3</v>
      </c>
      <c r="E65" s="75" t="s">
        <v>455</v>
      </c>
      <c r="F65" s="27" t="s">
        <v>1235</v>
      </c>
      <c r="G65" s="39" t="s">
        <v>25</v>
      </c>
      <c r="H65" s="40">
        <v>415889014</v>
      </c>
      <c r="I65" s="80">
        <f>SUMIF(Tabla1[SKU AVANTE],'Comanda F'!G65,Tabla1[PIEZAS])</f>
        <v>0</v>
      </c>
      <c r="J65" s="46">
        <v>42.517200000000003</v>
      </c>
      <c r="K65" s="29">
        <f t="shared" si="0"/>
        <v>0</v>
      </c>
      <c r="L65" s="28">
        <f t="shared" si="2"/>
        <v>49.319952000000001</v>
      </c>
      <c r="M65" s="30">
        <f t="shared" si="3"/>
        <v>0</v>
      </c>
    </row>
    <row r="66" spans="1:13" x14ac:dyDescent="0.25">
      <c r="A66" s="26">
        <v>31818</v>
      </c>
      <c r="B66" s="25" t="s">
        <v>1325</v>
      </c>
      <c r="C66" s="26" t="str">
        <f t="shared" si="1"/>
        <v>05508</v>
      </c>
      <c r="D66" s="26">
        <v>4</v>
      </c>
      <c r="E66" s="75" t="s">
        <v>455</v>
      </c>
      <c r="F66" s="27" t="s">
        <v>1245</v>
      </c>
      <c r="G66" s="39" t="s">
        <v>27</v>
      </c>
      <c r="H66" s="40">
        <v>415889020</v>
      </c>
      <c r="I66" s="80">
        <f>SUMIF(Tabla1[SKU AVANTE],'Comanda F'!G66,Tabla1[PIEZAS])</f>
        <v>0</v>
      </c>
      <c r="J66" s="46">
        <v>42.517200000000003</v>
      </c>
      <c r="K66" s="29">
        <f t="shared" si="0"/>
        <v>0</v>
      </c>
      <c r="L66" s="28">
        <f t="shared" si="2"/>
        <v>49.319952000000001</v>
      </c>
      <c r="M66" s="30">
        <f t="shared" si="3"/>
        <v>0</v>
      </c>
    </row>
    <row r="67" spans="1:13" x14ac:dyDescent="0.25">
      <c r="A67" s="26">
        <v>31818</v>
      </c>
      <c r="B67" s="25" t="s">
        <v>1325</v>
      </c>
      <c r="C67" s="26" t="str">
        <f t="shared" si="1"/>
        <v>01307</v>
      </c>
      <c r="D67" s="26">
        <v>1</v>
      </c>
      <c r="E67" s="75" t="s">
        <v>456</v>
      </c>
      <c r="F67" s="27" t="s">
        <v>1233</v>
      </c>
      <c r="G67" s="39" t="s">
        <v>28</v>
      </c>
      <c r="H67" s="40">
        <v>415889009</v>
      </c>
      <c r="I67" s="80">
        <f>SUMIF(Tabla1[SKU AVANTE],'Comanda F'!G67,Tabla1[PIEZAS])</f>
        <v>0</v>
      </c>
      <c r="J67" s="46">
        <v>42.517200000000003</v>
      </c>
      <c r="K67" s="29">
        <f t="shared" si="0"/>
        <v>0</v>
      </c>
      <c r="L67" s="28">
        <f t="shared" si="2"/>
        <v>49.319952000000001</v>
      </c>
      <c r="M67" s="30">
        <f t="shared" si="3"/>
        <v>0</v>
      </c>
    </row>
    <row r="68" spans="1:13" x14ac:dyDescent="0.25">
      <c r="A68" s="26">
        <v>31818</v>
      </c>
      <c r="B68" s="25" t="s">
        <v>1325</v>
      </c>
      <c r="C68" s="26" t="str">
        <f t="shared" si="1"/>
        <v>01307</v>
      </c>
      <c r="D68" s="26">
        <v>2</v>
      </c>
      <c r="E68" s="75" t="s">
        <v>456</v>
      </c>
      <c r="F68" s="27" t="s">
        <v>1234</v>
      </c>
      <c r="G68" s="39" t="s">
        <v>30</v>
      </c>
      <c r="H68" s="40">
        <v>415889015</v>
      </c>
      <c r="I68" s="80">
        <f>SUMIF(Tabla1[SKU AVANTE],'Comanda F'!G68,Tabla1[PIEZAS])</f>
        <v>0</v>
      </c>
      <c r="J68" s="46">
        <v>42.517200000000003</v>
      </c>
      <c r="K68" s="29">
        <f t="shared" si="0"/>
        <v>0</v>
      </c>
      <c r="L68" s="28">
        <f t="shared" si="2"/>
        <v>49.319952000000001</v>
      </c>
      <c r="M68" s="30">
        <f t="shared" si="3"/>
        <v>0</v>
      </c>
    </row>
    <row r="69" spans="1:13" x14ac:dyDescent="0.25">
      <c r="A69" s="26">
        <v>31818</v>
      </c>
      <c r="B69" s="25" t="s">
        <v>1325</v>
      </c>
      <c r="C69" s="26" t="str">
        <f t="shared" si="1"/>
        <v>01307</v>
      </c>
      <c r="D69" s="26">
        <v>3</v>
      </c>
      <c r="E69" s="75" t="s">
        <v>456</v>
      </c>
      <c r="F69" s="27" t="s">
        <v>1235</v>
      </c>
      <c r="G69" s="39" t="s">
        <v>29</v>
      </c>
      <c r="H69" s="40">
        <v>415889012</v>
      </c>
      <c r="I69" s="80">
        <f>SUMIF(Tabla1[SKU AVANTE],'Comanda F'!G69,Tabla1[PIEZAS])</f>
        <v>0</v>
      </c>
      <c r="J69" s="46">
        <v>42.517200000000003</v>
      </c>
      <c r="K69" s="29">
        <f t="shared" si="0"/>
        <v>0</v>
      </c>
      <c r="L69" s="28">
        <f t="shared" si="2"/>
        <v>49.319952000000001</v>
      </c>
      <c r="M69" s="30">
        <f t="shared" si="3"/>
        <v>0</v>
      </c>
    </row>
    <row r="70" spans="1:13" x14ac:dyDescent="0.25">
      <c r="A70" s="26">
        <v>31818</v>
      </c>
      <c r="B70" s="25" t="s">
        <v>1325</v>
      </c>
      <c r="C70" s="26" t="str">
        <f t="shared" si="1"/>
        <v>01307</v>
      </c>
      <c r="D70" s="26">
        <v>4</v>
      </c>
      <c r="E70" s="75" t="s">
        <v>456</v>
      </c>
      <c r="F70" s="27" t="s">
        <v>1245</v>
      </c>
      <c r="G70" s="39" t="s">
        <v>31</v>
      </c>
      <c r="H70" s="40">
        <v>415889018</v>
      </c>
      <c r="I70" s="80">
        <f>SUMIF(Tabla1[SKU AVANTE],'Comanda F'!G70,Tabla1[PIEZAS])</f>
        <v>0</v>
      </c>
      <c r="J70" s="46">
        <v>42.517200000000003</v>
      </c>
      <c r="K70" s="29">
        <f t="shared" si="0"/>
        <v>0</v>
      </c>
      <c r="L70" s="28">
        <f t="shared" si="2"/>
        <v>49.319952000000001</v>
      </c>
      <c r="M70" s="30">
        <f t="shared" si="3"/>
        <v>0</v>
      </c>
    </row>
    <row r="71" spans="1:13" x14ac:dyDescent="0.25">
      <c r="A71" s="26">
        <v>32412</v>
      </c>
      <c r="B71" s="25" t="s">
        <v>1326</v>
      </c>
      <c r="C71" s="26" t="str">
        <f t="shared" si="1"/>
        <v>02820</v>
      </c>
      <c r="D71" s="26">
        <v>1</v>
      </c>
      <c r="E71" s="75" t="s">
        <v>445</v>
      </c>
      <c r="F71" s="27" t="s">
        <v>1237</v>
      </c>
      <c r="G71" s="39" t="s">
        <v>397</v>
      </c>
      <c r="H71" s="40">
        <v>415910004</v>
      </c>
      <c r="I71" s="80">
        <f>SUMIF(Tabla1[SKU AVANTE],'Comanda F'!G71,Tabla1[PIEZAS])</f>
        <v>0</v>
      </c>
      <c r="J71" s="46">
        <v>45.267200000000003</v>
      </c>
      <c r="K71" s="29">
        <f t="shared" ref="K71:K134" si="4">I71*J71</f>
        <v>0</v>
      </c>
      <c r="L71" s="28">
        <f t="shared" si="2"/>
        <v>52.509951999999998</v>
      </c>
      <c r="M71" s="30">
        <f t="shared" si="3"/>
        <v>0</v>
      </c>
    </row>
    <row r="72" spans="1:13" x14ac:dyDescent="0.25">
      <c r="A72" s="26">
        <v>32412</v>
      </c>
      <c r="B72" s="25" t="s">
        <v>1326</v>
      </c>
      <c r="C72" s="26" t="str">
        <f t="shared" ref="C72:C135" si="5">RIGHT(G72,5)</f>
        <v>02820</v>
      </c>
      <c r="D72" s="26">
        <v>2</v>
      </c>
      <c r="E72" s="75" t="s">
        <v>445</v>
      </c>
      <c r="F72" s="27" t="s">
        <v>1238</v>
      </c>
      <c r="G72" s="39" t="s">
        <v>398</v>
      </c>
      <c r="H72" s="40">
        <v>415910005</v>
      </c>
      <c r="I72" s="80">
        <f>SUMIF(Tabla1[SKU AVANTE],'Comanda F'!G72,Tabla1[PIEZAS])</f>
        <v>0</v>
      </c>
      <c r="J72" s="46">
        <v>45.267200000000003</v>
      </c>
      <c r="K72" s="29">
        <f t="shared" si="4"/>
        <v>0</v>
      </c>
      <c r="L72" s="28">
        <f t="shared" ref="L72:L135" si="6">+J72*1.16</f>
        <v>52.509951999999998</v>
      </c>
      <c r="M72" s="30">
        <f t="shared" ref="M72:M135" si="7">+I72*L72</f>
        <v>0</v>
      </c>
    </row>
    <row r="73" spans="1:13" x14ac:dyDescent="0.25">
      <c r="A73" s="26">
        <v>32412</v>
      </c>
      <c r="B73" s="25" t="s">
        <v>1326</v>
      </c>
      <c r="C73" s="26" t="str">
        <f t="shared" si="5"/>
        <v>02820</v>
      </c>
      <c r="D73" s="26">
        <v>3</v>
      </c>
      <c r="E73" s="75" t="s">
        <v>445</v>
      </c>
      <c r="F73" s="27" t="s">
        <v>1239</v>
      </c>
      <c r="G73" s="39" t="s">
        <v>399</v>
      </c>
      <c r="H73" s="40">
        <v>415910006</v>
      </c>
      <c r="I73" s="80">
        <f>SUMIF(Tabla1[SKU AVANTE],'Comanda F'!G73,Tabla1[PIEZAS])</f>
        <v>0</v>
      </c>
      <c r="J73" s="46">
        <v>45.267200000000003</v>
      </c>
      <c r="K73" s="29">
        <f t="shared" si="4"/>
        <v>0</v>
      </c>
      <c r="L73" s="28">
        <f t="shared" si="6"/>
        <v>52.509951999999998</v>
      </c>
      <c r="M73" s="30">
        <f t="shared" si="7"/>
        <v>0</v>
      </c>
    </row>
    <row r="74" spans="1:13" x14ac:dyDescent="0.25">
      <c r="A74" s="26">
        <v>32412</v>
      </c>
      <c r="B74" s="25" t="s">
        <v>1326</v>
      </c>
      <c r="C74" s="26" t="str">
        <f t="shared" si="5"/>
        <v>00207</v>
      </c>
      <c r="D74" s="26">
        <v>1</v>
      </c>
      <c r="E74" s="75" t="s">
        <v>447</v>
      </c>
      <c r="F74" s="27" t="s">
        <v>1237</v>
      </c>
      <c r="G74" s="39" t="s">
        <v>400</v>
      </c>
      <c r="H74" s="40">
        <v>415910001</v>
      </c>
      <c r="I74" s="80">
        <f>SUMIF(Tabla1[SKU AVANTE],'Comanda F'!G74,Tabla1[PIEZAS])</f>
        <v>0</v>
      </c>
      <c r="J74" s="46">
        <v>38.799999999999997</v>
      </c>
      <c r="K74" s="29">
        <f t="shared" si="4"/>
        <v>0</v>
      </c>
      <c r="L74" s="28">
        <f t="shared" si="6"/>
        <v>45.007999999999996</v>
      </c>
      <c r="M74" s="30">
        <f t="shared" si="7"/>
        <v>0</v>
      </c>
    </row>
    <row r="75" spans="1:13" x14ac:dyDescent="0.25">
      <c r="A75" s="26">
        <v>32412</v>
      </c>
      <c r="B75" s="25" t="s">
        <v>1326</v>
      </c>
      <c r="C75" s="26" t="str">
        <f t="shared" si="5"/>
        <v>00207</v>
      </c>
      <c r="D75" s="26">
        <v>2</v>
      </c>
      <c r="E75" s="75" t="s">
        <v>447</v>
      </c>
      <c r="F75" s="27" t="s">
        <v>1238</v>
      </c>
      <c r="G75" s="39" t="s">
        <v>401</v>
      </c>
      <c r="H75" s="40">
        <v>415910002</v>
      </c>
      <c r="I75" s="80">
        <f>SUMIF(Tabla1[SKU AVANTE],'Comanda F'!G75,Tabla1[PIEZAS])</f>
        <v>0</v>
      </c>
      <c r="J75" s="46">
        <v>38.799999999999997</v>
      </c>
      <c r="K75" s="29">
        <f t="shared" si="4"/>
        <v>0</v>
      </c>
      <c r="L75" s="28">
        <f t="shared" si="6"/>
        <v>45.007999999999996</v>
      </c>
      <c r="M75" s="30">
        <f t="shared" si="7"/>
        <v>0</v>
      </c>
    </row>
    <row r="76" spans="1:13" x14ac:dyDescent="0.25">
      <c r="A76" s="26">
        <v>32412</v>
      </c>
      <c r="B76" s="25" t="s">
        <v>1326</v>
      </c>
      <c r="C76" s="26" t="str">
        <f t="shared" si="5"/>
        <v>00207</v>
      </c>
      <c r="D76" s="26">
        <v>3</v>
      </c>
      <c r="E76" s="75" t="s">
        <v>447</v>
      </c>
      <c r="F76" s="27" t="s">
        <v>1239</v>
      </c>
      <c r="G76" s="39" t="s">
        <v>402</v>
      </c>
      <c r="H76" s="40">
        <v>415910003</v>
      </c>
      <c r="I76" s="80">
        <f>SUMIF(Tabla1[SKU AVANTE],'Comanda F'!G76,Tabla1[PIEZAS])</f>
        <v>0</v>
      </c>
      <c r="J76" s="46">
        <v>38.799999999999997</v>
      </c>
      <c r="K76" s="29">
        <f t="shared" si="4"/>
        <v>0</v>
      </c>
      <c r="L76" s="28">
        <f t="shared" si="6"/>
        <v>45.007999999999996</v>
      </c>
      <c r="M76" s="30">
        <f t="shared" si="7"/>
        <v>0</v>
      </c>
    </row>
    <row r="77" spans="1:13" x14ac:dyDescent="0.25">
      <c r="A77" s="26">
        <v>32412</v>
      </c>
      <c r="B77" s="25" t="s">
        <v>1326</v>
      </c>
      <c r="C77" s="26" t="str">
        <f t="shared" si="5"/>
        <v>04000</v>
      </c>
      <c r="D77" s="26">
        <v>1</v>
      </c>
      <c r="E77" s="75" t="s">
        <v>450</v>
      </c>
      <c r="F77" s="27" t="s">
        <v>1237</v>
      </c>
      <c r="G77" s="39" t="s">
        <v>403</v>
      </c>
      <c r="H77" s="40">
        <v>415910019</v>
      </c>
      <c r="I77" s="80">
        <f>SUMIF(Tabla1[SKU AVANTE],'Comanda F'!G77,Tabla1[PIEZAS])</f>
        <v>0</v>
      </c>
      <c r="J77" s="46">
        <v>45.267200000000003</v>
      </c>
      <c r="K77" s="29">
        <f t="shared" si="4"/>
        <v>0</v>
      </c>
      <c r="L77" s="28">
        <f t="shared" si="6"/>
        <v>52.509951999999998</v>
      </c>
      <c r="M77" s="30">
        <f t="shared" si="7"/>
        <v>0</v>
      </c>
    </row>
    <row r="78" spans="1:13" x14ac:dyDescent="0.25">
      <c r="A78" s="26">
        <v>32412</v>
      </c>
      <c r="B78" s="25" t="s">
        <v>1326</v>
      </c>
      <c r="C78" s="26" t="str">
        <f t="shared" si="5"/>
        <v>04000</v>
      </c>
      <c r="D78" s="26">
        <v>2</v>
      </c>
      <c r="E78" s="75" t="s">
        <v>450</v>
      </c>
      <c r="F78" s="27" t="s">
        <v>1238</v>
      </c>
      <c r="G78" s="39" t="s">
        <v>404</v>
      </c>
      <c r="H78" s="40">
        <v>415910020</v>
      </c>
      <c r="I78" s="80">
        <f>SUMIF(Tabla1[SKU AVANTE],'Comanda F'!G78,Tabla1[PIEZAS])</f>
        <v>0</v>
      </c>
      <c r="J78" s="46">
        <v>45.267200000000003</v>
      </c>
      <c r="K78" s="29">
        <f t="shared" si="4"/>
        <v>0</v>
      </c>
      <c r="L78" s="28">
        <f t="shared" si="6"/>
        <v>52.509951999999998</v>
      </c>
      <c r="M78" s="30">
        <f t="shared" si="7"/>
        <v>0</v>
      </c>
    </row>
    <row r="79" spans="1:13" x14ac:dyDescent="0.25">
      <c r="A79" s="26">
        <v>32412</v>
      </c>
      <c r="B79" s="25" t="s">
        <v>1326</v>
      </c>
      <c r="C79" s="26" t="str">
        <f t="shared" si="5"/>
        <v>04000</v>
      </c>
      <c r="D79" s="26">
        <v>3</v>
      </c>
      <c r="E79" s="75" t="s">
        <v>450</v>
      </c>
      <c r="F79" s="27" t="s">
        <v>1239</v>
      </c>
      <c r="G79" s="39" t="s">
        <v>405</v>
      </c>
      <c r="H79" s="40">
        <v>415910021</v>
      </c>
      <c r="I79" s="80">
        <f>SUMIF(Tabla1[SKU AVANTE],'Comanda F'!G79,Tabla1[PIEZAS])</f>
        <v>0</v>
      </c>
      <c r="J79" s="46">
        <v>45.267200000000003</v>
      </c>
      <c r="K79" s="29">
        <f t="shared" si="4"/>
        <v>0</v>
      </c>
      <c r="L79" s="28">
        <f t="shared" si="6"/>
        <v>52.509951999999998</v>
      </c>
      <c r="M79" s="30">
        <f t="shared" si="7"/>
        <v>0</v>
      </c>
    </row>
    <row r="80" spans="1:13" x14ac:dyDescent="0.25">
      <c r="A80" s="26">
        <v>32412</v>
      </c>
      <c r="B80" s="25" t="s">
        <v>1326</v>
      </c>
      <c r="C80" s="26" t="str">
        <f t="shared" si="5"/>
        <v>05264</v>
      </c>
      <c r="D80" s="26">
        <v>1</v>
      </c>
      <c r="E80" s="75" t="s">
        <v>451</v>
      </c>
      <c r="F80" s="27" t="s">
        <v>1237</v>
      </c>
      <c r="G80" s="39" t="s">
        <v>406</v>
      </c>
      <c r="H80" s="40">
        <v>415910016</v>
      </c>
      <c r="I80" s="80">
        <f>SUMIF(Tabla1[SKU AVANTE],'Comanda F'!G80,Tabla1[PIEZAS])</f>
        <v>0</v>
      </c>
      <c r="J80" s="46">
        <v>45.267200000000003</v>
      </c>
      <c r="K80" s="29">
        <f t="shared" si="4"/>
        <v>0</v>
      </c>
      <c r="L80" s="28">
        <f t="shared" si="6"/>
        <v>52.509951999999998</v>
      </c>
      <c r="M80" s="30">
        <f t="shared" si="7"/>
        <v>0</v>
      </c>
    </row>
    <row r="81" spans="1:13" x14ac:dyDescent="0.25">
      <c r="A81" s="26">
        <v>32412</v>
      </c>
      <c r="B81" s="25" t="s">
        <v>1326</v>
      </c>
      <c r="C81" s="26" t="str">
        <f t="shared" si="5"/>
        <v>05264</v>
      </c>
      <c r="D81" s="26">
        <v>2</v>
      </c>
      <c r="E81" s="75" t="s">
        <v>451</v>
      </c>
      <c r="F81" s="27" t="s">
        <v>1238</v>
      </c>
      <c r="G81" s="39" t="s">
        <v>407</v>
      </c>
      <c r="H81" s="40">
        <v>415910017</v>
      </c>
      <c r="I81" s="80">
        <f>SUMIF(Tabla1[SKU AVANTE],'Comanda F'!G81,Tabla1[PIEZAS])</f>
        <v>0</v>
      </c>
      <c r="J81" s="46">
        <v>45.267200000000003</v>
      </c>
      <c r="K81" s="29">
        <f t="shared" si="4"/>
        <v>0</v>
      </c>
      <c r="L81" s="28">
        <f t="shared" si="6"/>
        <v>52.509951999999998</v>
      </c>
      <c r="M81" s="30">
        <f t="shared" si="7"/>
        <v>0</v>
      </c>
    </row>
    <row r="82" spans="1:13" x14ac:dyDescent="0.25">
      <c r="A82" s="26">
        <v>32412</v>
      </c>
      <c r="B82" s="25" t="s">
        <v>1326</v>
      </c>
      <c r="C82" s="26" t="str">
        <f t="shared" si="5"/>
        <v>05264</v>
      </c>
      <c r="D82" s="26">
        <v>3</v>
      </c>
      <c r="E82" s="75" t="s">
        <v>451</v>
      </c>
      <c r="F82" s="27" t="s">
        <v>1239</v>
      </c>
      <c r="G82" s="39" t="s">
        <v>408</v>
      </c>
      <c r="H82" s="40">
        <v>415910018</v>
      </c>
      <c r="I82" s="80">
        <f>SUMIF(Tabla1[SKU AVANTE],'Comanda F'!G82,Tabla1[PIEZAS])</f>
        <v>0</v>
      </c>
      <c r="J82" s="46">
        <v>45.267200000000003</v>
      </c>
      <c r="K82" s="29">
        <f t="shared" si="4"/>
        <v>0</v>
      </c>
      <c r="L82" s="28">
        <f t="shared" si="6"/>
        <v>52.509951999999998</v>
      </c>
      <c r="M82" s="30">
        <f t="shared" si="7"/>
        <v>0</v>
      </c>
    </row>
    <row r="83" spans="1:13" x14ac:dyDescent="0.25">
      <c r="A83" s="26">
        <v>32412</v>
      </c>
      <c r="B83" s="25" t="s">
        <v>1326</v>
      </c>
      <c r="C83" s="26" t="str">
        <f t="shared" si="5"/>
        <v>06560</v>
      </c>
      <c r="D83" s="26">
        <v>1</v>
      </c>
      <c r="E83" s="75" t="s">
        <v>453</v>
      </c>
      <c r="F83" s="27" t="s">
        <v>1237</v>
      </c>
      <c r="G83" s="39" t="s">
        <v>409</v>
      </c>
      <c r="H83" s="40">
        <v>415910007</v>
      </c>
      <c r="I83" s="80">
        <f>SUMIF(Tabla1[SKU AVANTE],'Comanda F'!G83,Tabla1[PIEZAS])</f>
        <v>0</v>
      </c>
      <c r="J83" s="46">
        <v>45.267200000000003</v>
      </c>
      <c r="K83" s="29">
        <f t="shared" si="4"/>
        <v>0</v>
      </c>
      <c r="L83" s="28">
        <f t="shared" si="6"/>
        <v>52.509951999999998</v>
      </c>
      <c r="M83" s="30">
        <f t="shared" si="7"/>
        <v>0</v>
      </c>
    </row>
    <row r="84" spans="1:13" x14ac:dyDescent="0.25">
      <c r="A84" s="26">
        <v>32412</v>
      </c>
      <c r="B84" s="25" t="s">
        <v>1326</v>
      </c>
      <c r="C84" s="26" t="str">
        <f t="shared" si="5"/>
        <v>06560</v>
      </c>
      <c r="D84" s="26">
        <v>2</v>
      </c>
      <c r="E84" s="75" t="s">
        <v>453</v>
      </c>
      <c r="F84" s="27" t="s">
        <v>1238</v>
      </c>
      <c r="G84" s="39" t="s">
        <v>410</v>
      </c>
      <c r="H84" s="40">
        <v>415910008</v>
      </c>
      <c r="I84" s="80">
        <f>SUMIF(Tabla1[SKU AVANTE],'Comanda F'!G84,Tabla1[PIEZAS])</f>
        <v>0</v>
      </c>
      <c r="J84" s="46">
        <v>45.267200000000003</v>
      </c>
      <c r="K84" s="29">
        <f t="shared" si="4"/>
        <v>0</v>
      </c>
      <c r="L84" s="28">
        <f t="shared" si="6"/>
        <v>52.509951999999998</v>
      </c>
      <c r="M84" s="30">
        <f t="shared" si="7"/>
        <v>0</v>
      </c>
    </row>
    <row r="85" spans="1:13" x14ac:dyDescent="0.25">
      <c r="A85" s="26">
        <v>32412</v>
      </c>
      <c r="B85" s="25" t="s">
        <v>1326</v>
      </c>
      <c r="C85" s="26" t="str">
        <f t="shared" si="5"/>
        <v>06560</v>
      </c>
      <c r="D85" s="26">
        <v>3</v>
      </c>
      <c r="E85" s="75" t="s">
        <v>453</v>
      </c>
      <c r="F85" s="27" t="s">
        <v>1239</v>
      </c>
      <c r="G85" s="39" t="s">
        <v>411</v>
      </c>
      <c r="H85" s="40">
        <v>415910009</v>
      </c>
      <c r="I85" s="80">
        <f>SUMIF(Tabla1[SKU AVANTE],'Comanda F'!G85,Tabla1[PIEZAS])</f>
        <v>0</v>
      </c>
      <c r="J85" s="46">
        <v>45.267200000000003</v>
      </c>
      <c r="K85" s="29">
        <f t="shared" si="4"/>
        <v>0</v>
      </c>
      <c r="L85" s="28">
        <f t="shared" si="6"/>
        <v>52.509951999999998</v>
      </c>
      <c r="M85" s="30">
        <f t="shared" si="7"/>
        <v>0</v>
      </c>
    </row>
    <row r="86" spans="1:13" x14ac:dyDescent="0.25">
      <c r="A86" s="26">
        <v>32412</v>
      </c>
      <c r="B86" s="25" t="s">
        <v>1326</v>
      </c>
      <c r="C86" s="26" t="str">
        <f t="shared" si="5"/>
        <v>05508</v>
      </c>
      <c r="D86" s="26">
        <v>1</v>
      </c>
      <c r="E86" s="75" t="s">
        <v>455</v>
      </c>
      <c r="F86" s="27" t="s">
        <v>1237</v>
      </c>
      <c r="G86" s="39" t="s">
        <v>412</v>
      </c>
      <c r="H86" s="40">
        <v>415910010</v>
      </c>
      <c r="I86" s="80">
        <f>SUMIF(Tabla1[SKU AVANTE],'Comanda F'!G86,Tabla1[PIEZAS])</f>
        <v>0</v>
      </c>
      <c r="J86" s="46">
        <v>45.267200000000003</v>
      </c>
      <c r="K86" s="29">
        <f t="shared" si="4"/>
        <v>0</v>
      </c>
      <c r="L86" s="28">
        <f t="shared" si="6"/>
        <v>52.509951999999998</v>
      </c>
      <c r="M86" s="30">
        <f t="shared" si="7"/>
        <v>0</v>
      </c>
    </row>
    <row r="87" spans="1:13" x14ac:dyDescent="0.25">
      <c r="A87" s="26">
        <v>32412</v>
      </c>
      <c r="B87" s="25" t="s">
        <v>1326</v>
      </c>
      <c r="C87" s="26" t="str">
        <f t="shared" si="5"/>
        <v>05508</v>
      </c>
      <c r="D87" s="26">
        <v>2</v>
      </c>
      <c r="E87" s="75" t="s">
        <v>455</v>
      </c>
      <c r="F87" s="27" t="s">
        <v>1238</v>
      </c>
      <c r="G87" s="39" t="s">
        <v>413</v>
      </c>
      <c r="H87" s="40">
        <v>415910011</v>
      </c>
      <c r="I87" s="80">
        <f>SUMIF(Tabla1[SKU AVANTE],'Comanda F'!G87,Tabla1[PIEZAS])</f>
        <v>0</v>
      </c>
      <c r="J87" s="46">
        <v>45.267200000000003</v>
      </c>
      <c r="K87" s="29">
        <f t="shared" si="4"/>
        <v>0</v>
      </c>
      <c r="L87" s="28">
        <f t="shared" si="6"/>
        <v>52.509951999999998</v>
      </c>
      <c r="M87" s="30">
        <f t="shared" si="7"/>
        <v>0</v>
      </c>
    </row>
    <row r="88" spans="1:13" x14ac:dyDescent="0.25">
      <c r="A88" s="26">
        <v>32412</v>
      </c>
      <c r="B88" s="25" t="s">
        <v>1326</v>
      </c>
      <c r="C88" s="26" t="str">
        <f t="shared" si="5"/>
        <v>05508</v>
      </c>
      <c r="D88" s="26">
        <v>3</v>
      </c>
      <c r="E88" s="75" t="s">
        <v>455</v>
      </c>
      <c r="F88" s="27" t="s">
        <v>1239</v>
      </c>
      <c r="G88" s="39" t="s">
        <v>414</v>
      </c>
      <c r="H88" s="40">
        <v>415910012</v>
      </c>
      <c r="I88" s="80">
        <f>SUMIF(Tabla1[SKU AVANTE],'Comanda F'!G88,Tabla1[PIEZAS])</f>
        <v>0</v>
      </c>
      <c r="J88" s="46">
        <v>45.267200000000003</v>
      </c>
      <c r="K88" s="29">
        <f t="shared" si="4"/>
        <v>0</v>
      </c>
      <c r="L88" s="28">
        <f t="shared" si="6"/>
        <v>52.509951999999998</v>
      </c>
      <c r="M88" s="30">
        <f t="shared" si="7"/>
        <v>0</v>
      </c>
    </row>
    <row r="89" spans="1:13" x14ac:dyDescent="0.25">
      <c r="A89" s="26">
        <v>32412</v>
      </c>
      <c r="B89" s="25" t="s">
        <v>1326</v>
      </c>
      <c r="C89" s="26" t="str">
        <f t="shared" si="5"/>
        <v>A5432</v>
      </c>
      <c r="D89" s="26">
        <v>1</v>
      </c>
      <c r="E89" s="75" t="s">
        <v>458</v>
      </c>
      <c r="F89" s="27" t="s">
        <v>1237</v>
      </c>
      <c r="G89" s="39" t="s">
        <v>415</v>
      </c>
      <c r="H89" s="40">
        <v>415910013</v>
      </c>
      <c r="I89" s="80">
        <f>SUMIF(Tabla1[SKU AVANTE],'Comanda F'!G89,Tabla1[PIEZAS])</f>
        <v>0</v>
      </c>
      <c r="J89" s="46">
        <v>45.267200000000003</v>
      </c>
      <c r="K89" s="29">
        <f t="shared" si="4"/>
        <v>0</v>
      </c>
      <c r="L89" s="28">
        <f t="shared" si="6"/>
        <v>52.509951999999998</v>
      </c>
      <c r="M89" s="30">
        <f t="shared" si="7"/>
        <v>0</v>
      </c>
    </row>
    <row r="90" spans="1:13" x14ac:dyDescent="0.25">
      <c r="A90" s="26">
        <v>32412</v>
      </c>
      <c r="B90" s="25" t="s">
        <v>1326</v>
      </c>
      <c r="C90" s="26" t="str">
        <f t="shared" si="5"/>
        <v>A5432</v>
      </c>
      <c r="D90" s="26">
        <v>2</v>
      </c>
      <c r="E90" s="75" t="s">
        <v>458</v>
      </c>
      <c r="F90" s="27" t="s">
        <v>1238</v>
      </c>
      <c r="G90" s="39" t="s">
        <v>416</v>
      </c>
      <c r="H90" s="40">
        <v>415910014</v>
      </c>
      <c r="I90" s="80">
        <f>SUMIF(Tabla1[SKU AVANTE],'Comanda F'!G90,Tabla1[PIEZAS])</f>
        <v>0</v>
      </c>
      <c r="J90" s="46">
        <v>45.267200000000003</v>
      </c>
      <c r="K90" s="29">
        <f t="shared" si="4"/>
        <v>0</v>
      </c>
      <c r="L90" s="28">
        <f t="shared" si="6"/>
        <v>52.509951999999998</v>
      </c>
      <c r="M90" s="30">
        <f t="shared" si="7"/>
        <v>0</v>
      </c>
    </row>
    <row r="91" spans="1:13" x14ac:dyDescent="0.25">
      <c r="A91" s="26">
        <v>32412</v>
      </c>
      <c r="B91" s="25" t="s">
        <v>1326</v>
      </c>
      <c r="C91" s="26" t="str">
        <f t="shared" si="5"/>
        <v>A5432</v>
      </c>
      <c r="D91" s="26">
        <v>3</v>
      </c>
      <c r="E91" s="75" t="s">
        <v>458</v>
      </c>
      <c r="F91" s="27" t="s">
        <v>1239</v>
      </c>
      <c r="G91" s="39" t="s">
        <v>417</v>
      </c>
      <c r="H91" s="40">
        <v>415910015</v>
      </c>
      <c r="I91" s="80">
        <f>SUMIF(Tabla1[SKU AVANTE],'Comanda F'!G91,Tabla1[PIEZAS])</f>
        <v>0</v>
      </c>
      <c r="J91" s="46">
        <v>45.267200000000003</v>
      </c>
      <c r="K91" s="29">
        <f t="shared" si="4"/>
        <v>0</v>
      </c>
      <c r="L91" s="28">
        <f t="shared" si="6"/>
        <v>52.509951999999998</v>
      </c>
      <c r="M91" s="30">
        <f t="shared" si="7"/>
        <v>0</v>
      </c>
    </row>
    <row r="92" spans="1:13" x14ac:dyDescent="0.25">
      <c r="A92" s="26">
        <v>32417</v>
      </c>
      <c r="B92" s="25" t="s">
        <v>1327</v>
      </c>
      <c r="C92" s="26" t="str">
        <f t="shared" si="5"/>
        <v>02820</v>
      </c>
      <c r="D92" s="26">
        <v>1</v>
      </c>
      <c r="E92" s="75" t="s">
        <v>445</v>
      </c>
      <c r="F92" s="27" t="s">
        <v>1240</v>
      </c>
      <c r="G92" s="39" t="s">
        <v>419</v>
      </c>
      <c r="H92" s="40">
        <v>415914003</v>
      </c>
      <c r="I92" s="80">
        <f>SUMIF(Tabla1[SKU AVANTE],'Comanda F'!G92,Tabla1[PIEZAS])</f>
        <v>0</v>
      </c>
      <c r="J92" s="46">
        <v>50.1</v>
      </c>
      <c r="K92" s="29">
        <f t="shared" si="4"/>
        <v>0</v>
      </c>
      <c r="L92" s="28">
        <f t="shared" si="6"/>
        <v>58.116</v>
      </c>
      <c r="M92" s="30">
        <f t="shared" si="7"/>
        <v>0</v>
      </c>
    </row>
    <row r="93" spans="1:13" x14ac:dyDescent="0.25">
      <c r="A93" s="26">
        <v>32417</v>
      </c>
      <c r="B93" s="25" t="s">
        <v>1327</v>
      </c>
      <c r="C93" s="26" t="str">
        <f t="shared" si="5"/>
        <v>02820</v>
      </c>
      <c r="D93" s="26">
        <v>2</v>
      </c>
      <c r="E93" s="75" t="s">
        <v>445</v>
      </c>
      <c r="F93" s="27" t="s">
        <v>1241</v>
      </c>
      <c r="G93" s="39" t="s">
        <v>418</v>
      </c>
      <c r="H93" s="40">
        <v>415914004</v>
      </c>
      <c r="I93" s="80">
        <f>SUMIF(Tabla1[SKU AVANTE],'Comanda F'!G93,Tabla1[PIEZAS])</f>
        <v>0</v>
      </c>
      <c r="J93" s="46">
        <v>50.1</v>
      </c>
      <c r="K93" s="29">
        <f t="shared" si="4"/>
        <v>0</v>
      </c>
      <c r="L93" s="28">
        <f t="shared" si="6"/>
        <v>58.116</v>
      </c>
      <c r="M93" s="30">
        <f t="shared" si="7"/>
        <v>0</v>
      </c>
    </row>
    <row r="94" spans="1:13" x14ac:dyDescent="0.25">
      <c r="A94" s="26">
        <v>32417</v>
      </c>
      <c r="B94" s="25" t="s">
        <v>1327</v>
      </c>
      <c r="C94" s="26" t="str">
        <f t="shared" si="5"/>
        <v>00207</v>
      </c>
      <c r="D94" s="26">
        <v>1</v>
      </c>
      <c r="E94" s="75" t="s">
        <v>447</v>
      </c>
      <c r="F94" s="27" t="s">
        <v>1240</v>
      </c>
      <c r="G94" s="39" t="s">
        <v>421</v>
      </c>
      <c r="H94" s="40">
        <v>415914001</v>
      </c>
      <c r="I94" s="80">
        <f>SUMIF(Tabla1[SKU AVANTE],'Comanda F'!G94,Tabla1[PIEZAS])</f>
        <v>0</v>
      </c>
      <c r="J94" s="46">
        <v>46</v>
      </c>
      <c r="K94" s="29">
        <f t="shared" si="4"/>
        <v>0</v>
      </c>
      <c r="L94" s="28">
        <f t="shared" si="6"/>
        <v>53.36</v>
      </c>
      <c r="M94" s="30">
        <f t="shared" si="7"/>
        <v>0</v>
      </c>
    </row>
    <row r="95" spans="1:13" x14ac:dyDescent="0.25">
      <c r="A95" s="26">
        <v>32417</v>
      </c>
      <c r="B95" s="25" t="s">
        <v>1327</v>
      </c>
      <c r="C95" s="26" t="str">
        <f t="shared" si="5"/>
        <v>00207</v>
      </c>
      <c r="D95" s="26">
        <v>2</v>
      </c>
      <c r="E95" s="75" t="s">
        <v>447</v>
      </c>
      <c r="F95" s="27" t="s">
        <v>1241</v>
      </c>
      <c r="G95" s="39" t="s">
        <v>420</v>
      </c>
      <c r="H95" s="40">
        <v>415914002</v>
      </c>
      <c r="I95" s="80">
        <f>SUMIF(Tabla1[SKU AVANTE],'Comanda F'!G95,Tabla1[PIEZAS])</f>
        <v>0</v>
      </c>
      <c r="J95" s="46">
        <v>46</v>
      </c>
      <c r="K95" s="29">
        <f t="shared" si="4"/>
        <v>0</v>
      </c>
      <c r="L95" s="28">
        <f t="shared" si="6"/>
        <v>53.36</v>
      </c>
      <c r="M95" s="30">
        <f t="shared" si="7"/>
        <v>0</v>
      </c>
    </row>
    <row r="96" spans="1:13" x14ac:dyDescent="0.25">
      <c r="A96" s="26">
        <v>32417</v>
      </c>
      <c r="B96" s="25" t="s">
        <v>1327</v>
      </c>
      <c r="C96" s="26" t="str">
        <f t="shared" si="5"/>
        <v>04000</v>
      </c>
      <c r="D96" s="26">
        <v>1</v>
      </c>
      <c r="E96" s="75" t="s">
        <v>450</v>
      </c>
      <c r="F96" s="27" t="s">
        <v>1240</v>
      </c>
      <c r="G96" s="39" t="s">
        <v>423</v>
      </c>
      <c r="H96" s="40">
        <v>415914013</v>
      </c>
      <c r="I96" s="80">
        <f>SUMIF(Tabla1[SKU AVANTE],'Comanda F'!G96,Tabla1[PIEZAS])</f>
        <v>0</v>
      </c>
      <c r="J96" s="46">
        <v>50.1</v>
      </c>
      <c r="K96" s="29">
        <f t="shared" si="4"/>
        <v>0</v>
      </c>
      <c r="L96" s="28">
        <f t="shared" si="6"/>
        <v>58.116</v>
      </c>
      <c r="M96" s="30">
        <f t="shared" si="7"/>
        <v>0</v>
      </c>
    </row>
    <row r="97" spans="1:13" x14ac:dyDescent="0.25">
      <c r="A97" s="26">
        <v>32417</v>
      </c>
      <c r="B97" s="25" t="s">
        <v>1327</v>
      </c>
      <c r="C97" s="26" t="str">
        <f t="shared" si="5"/>
        <v>04000</v>
      </c>
      <c r="D97" s="26">
        <v>2</v>
      </c>
      <c r="E97" s="75" t="s">
        <v>450</v>
      </c>
      <c r="F97" s="27" t="s">
        <v>1241</v>
      </c>
      <c r="G97" s="39" t="s">
        <v>422</v>
      </c>
      <c r="H97" s="40">
        <v>415914014</v>
      </c>
      <c r="I97" s="80">
        <f>SUMIF(Tabla1[SKU AVANTE],'Comanda F'!G97,Tabla1[PIEZAS])</f>
        <v>0</v>
      </c>
      <c r="J97" s="46">
        <v>50.1</v>
      </c>
      <c r="K97" s="29">
        <f t="shared" si="4"/>
        <v>0</v>
      </c>
      <c r="L97" s="28">
        <f t="shared" si="6"/>
        <v>58.116</v>
      </c>
      <c r="M97" s="30">
        <f>+I97*L97</f>
        <v>0</v>
      </c>
    </row>
    <row r="98" spans="1:13" x14ac:dyDescent="0.25">
      <c r="A98" s="26">
        <v>32417</v>
      </c>
      <c r="B98" s="25" t="s">
        <v>1327</v>
      </c>
      <c r="C98" s="26" t="str">
        <f t="shared" si="5"/>
        <v>05264</v>
      </c>
      <c r="D98" s="26">
        <v>1</v>
      </c>
      <c r="E98" s="75" t="s">
        <v>451</v>
      </c>
      <c r="F98" s="27" t="s">
        <v>1240</v>
      </c>
      <c r="G98" s="39" t="s">
        <v>425</v>
      </c>
      <c r="H98" s="40">
        <v>415914011</v>
      </c>
      <c r="I98" s="80">
        <f>SUMIF(Tabla1[SKU AVANTE],'Comanda F'!G98,Tabla1[PIEZAS])</f>
        <v>0</v>
      </c>
      <c r="J98" s="46">
        <v>50.1</v>
      </c>
      <c r="K98" s="29">
        <f t="shared" si="4"/>
        <v>0</v>
      </c>
      <c r="L98" s="28">
        <f t="shared" si="6"/>
        <v>58.116</v>
      </c>
      <c r="M98" s="30">
        <f t="shared" si="7"/>
        <v>0</v>
      </c>
    </row>
    <row r="99" spans="1:13" x14ac:dyDescent="0.25">
      <c r="A99" s="26">
        <v>32417</v>
      </c>
      <c r="B99" s="25" t="s">
        <v>1327</v>
      </c>
      <c r="C99" s="26" t="str">
        <f t="shared" si="5"/>
        <v>05264</v>
      </c>
      <c r="D99" s="26">
        <v>2</v>
      </c>
      <c r="E99" s="75" t="s">
        <v>451</v>
      </c>
      <c r="F99" s="27" t="s">
        <v>1241</v>
      </c>
      <c r="G99" s="39" t="s">
        <v>424</v>
      </c>
      <c r="H99" s="40">
        <v>415914012</v>
      </c>
      <c r="I99" s="80">
        <f>SUMIF(Tabla1[SKU AVANTE],'Comanda F'!G99,Tabla1[PIEZAS])</f>
        <v>0</v>
      </c>
      <c r="J99" s="46">
        <v>50.1</v>
      </c>
      <c r="K99" s="29">
        <f t="shared" si="4"/>
        <v>0</v>
      </c>
      <c r="L99" s="28">
        <f t="shared" si="6"/>
        <v>58.116</v>
      </c>
      <c r="M99" s="30">
        <f t="shared" si="7"/>
        <v>0</v>
      </c>
    </row>
    <row r="100" spans="1:13" x14ac:dyDescent="0.25">
      <c r="A100" s="26">
        <v>32417</v>
      </c>
      <c r="B100" s="25" t="s">
        <v>1327</v>
      </c>
      <c r="C100" s="26" t="str">
        <f t="shared" si="5"/>
        <v>06560</v>
      </c>
      <c r="D100" s="26">
        <v>1</v>
      </c>
      <c r="E100" s="75" t="s">
        <v>453</v>
      </c>
      <c r="F100" s="27" t="s">
        <v>1240</v>
      </c>
      <c r="G100" s="39" t="s">
        <v>427</v>
      </c>
      <c r="H100" s="40">
        <v>415914005</v>
      </c>
      <c r="I100" s="80">
        <f>SUMIF(Tabla1[SKU AVANTE],'Comanda F'!G100,Tabla1[PIEZAS])</f>
        <v>0</v>
      </c>
      <c r="J100" s="46">
        <v>50.1</v>
      </c>
      <c r="K100" s="29">
        <f t="shared" si="4"/>
        <v>0</v>
      </c>
      <c r="L100" s="28">
        <f t="shared" si="6"/>
        <v>58.116</v>
      </c>
      <c r="M100" s="30">
        <f t="shared" si="7"/>
        <v>0</v>
      </c>
    </row>
    <row r="101" spans="1:13" x14ac:dyDescent="0.25">
      <c r="A101" s="26">
        <v>32417</v>
      </c>
      <c r="B101" s="25" t="s">
        <v>1327</v>
      </c>
      <c r="C101" s="26" t="str">
        <f t="shared" si="5"/>
        <v>06560</v>
      </c>
      <c r="D101" s="26">
        <v>2</v>
      </c>
      <c r="E101" s="75" t="s">
        <v>453</v>
      </c>
      <c r="F101" s="27" t="s">
        <v>1241</v>
      </c>
      <c r="G101" s="39" t="s">
        <v>426</v>
      </c>
      <c r="H101" s="40">
        <v>415914006</v>
      </c>
      <c r="I101" s="80">
        <f>SUMIF(Tabla1[SKU AVANTE],'Comanda F'!G101,Tabla1[PIEZAS])</f>
        <v>0</v>
      </c>
      <c r="J101" s="46">
        <v>50.1</v>
      </c>
      <c r="K101" s="29">
        <f t="shared" si="4"/>
        <v>0</v>
      </c>
      <c r="L101" s="28">
        <f t="shared" si="6"/>
        <v>58.116</v>
      </c>
      <c r="M101" s="30">
        <f t="shared" si="7"/>
        <v>0</v>
      </c>
    </row>
    <row r="102" spans="1:13" x14ac:dyDescent="0.25">
      <c r="A102" s="26">
        <v>32417</v>
      </c>
      <c r="B102" s="25" t="s">
        <v>1327</v>
      </c>
      <c r="C102" s="26" t="str">
        <f t="shared" si="5"/>
        <v>05508</v>
      </c>
      <c r="D102" s="26">
        <v>1</v>
      </c>
      <c r="E102" s="75" t="s">
        <v>455</v>
      </c>
      <c r="F102" s="27" t="s">
        <v>1240</v>
      </c>
      <c r="G102" s="39" t="s">
        <v>429</v>
      </c>
      <c r="H102" s="40">
        <v>415914007</v>
      </c>
      <c r="I102" s="80">
        <f>SUMIF(Tabla1[SKU AVANTE],'Comanda F'!G102,Tabla1[PIEZAS])</f>
        <v>0</v>
      </c>
      <c r="J102" s="46">
        <v>50.1</v>
      </c>
      <c r="K102" s="29">
        <f t="shared" si="4"/>
        <v>0</v>
      </c>
      <c r="L102" s="28">
        <f t="shared" si="6"/>
        <v>58.116</v>
      </c>
      <c r="M102" s="30">
        <f t="shared" si="7"/>
        <v>0</v>
      </c>
    </row>
    <row r="103" spans="1:13" x14ac:dyDescent="0.25">
      <c r="A103" s="26">
        <v>32417</v>
      </c>
      <c r="B103" s="25" t="s">
        <v>1327</v>
      </c>
      <c r="C103" s="26" t="str">
        <f t="shared" si="5"/>
        <v>05508</v>
      </c>
      <c r="D103" s="26">
        <v>2</v>
      </c>
      <c r="E103" s="75" t="s">
        <v>455</v>
      </c>
      <c r="F103" s="27" t="s">
        <v>1241</v>
      </c>
      <c r="G103" s="39" t="s">
        <v>428</v>
      </c>
      <c r="H103" s="40">
        <v>415914008</v>
      </c>
      <c r="I103" s="80">
        <f>SUMIF(Tabla1[SKU AVANTE],'Comanda F'!G103,Tabla1[PIEZAS])</f>
        <v>0</v>
      </c>
      <c r="J103" s="46">
        <v>50.1</v>
      </c>
      <c r="K103" s="29">
        <f t="shared" si="4"/>
        <v>0</v>
      </c>
      <c r="L103" s="28">
        <f t="shared" si="6"/>
        <v>58.116</v>
      </c>
      <c r="M103" s="30">
        <f t="shared" si="7"/>
        <v>0</v>
      </c>
    </row>
    <row r="104" spans="1:13" x14ac:dyDescent="0.25">
      <c r="A104" s="26">
        <v>32417</v>
      </c>
      <c r="B104" s="25" t="s">
        <v>1327</v>
      </c>
      <c r="C104" s="26" t="str">
        <f t="shared" si="5"/>
        <v>A5432</v>
      </c>
      <c r="D104" s="26">
        <v>1</v>
      </c>
      <c r="E104" s="75" t="s">
        <v>458</v>
      </c>
      <c r="F104" s="27" t="s">
        <v>1240</v>
      </c>
      <c r="G104" s="39" t="s">
        <v>431</v>
      </c>
      <c r="H104" s="40">
        <v>415914009</v>
      </c>
      <c r="I104" s="80">
        <f>SUMIF(Tabla1[SKU AVANTE],'Comanda F'!G104,Tabla1[PIEZAS])</f>
        <v>0</v>
      </c>
      <c r="J104" s="46">
        <v>50.1</v>
      </c>
      <c r="K104" s="29">
        <f t="shared" si="4"/>
        <v>0</v>
      </c>
      <c r="L104" s="28">
        <f t="shared" si="6"/>
        <v>58.116</v>
      </c>
      <c r="M104" s="30">
        <f t="shared" si="7"/>
        <v>0</v>
      </c>
    </row>
    <row r="105" spans="1:13" x14ac:dyDescent="0.25">
      <c r="A105" s="26">
        <v>32417</v>
      </c>
      <c r="B105" s="25" t="s">
        <v>1327</v>
      </c>
      <c r="C105" s="26" t="str">
        <f t="shared" si="5"/>
        <v>A5432</v>
      </c>
      <c r="D105" s="26">
        <v>2</v>
      </c>
      <c r="E105" s="75" t="s">
        <v>458</v>
      </c>
      <c r="F105" s="27" t="s">
        <v>1241</v>
      </c>
      <c r="G105" s="39" t="s">
        <v>430</v>
      </c>
      <c r="H105" s="40">
        <v>415914010</v>
      </c>
      <c r="I105" s="80">
        <f>SUMIF(Tabla1[SKU AVANTE],'Comanda F'!G105,Tabla1[PIEZAS])</f>
        <v>0</v>
      </c>
      <c r="J105" s="46">
        <v>50.1</v>
      </c>
      <c r="K105" s="29">
        <f t="shared" si="4"/>
        <v>0</v>
      </c>
      <c r="L105" s="28">
        <f t="shared" si="6"/>
        <v>58.116</v>
      </c>
      <c r="M105" s="30">
        <f t="shared" si="7"/>
        <v>0</v>
      </c>
    </row>
    <row r="106" spans="1:13" x14ac:dyDescent="0.25">
      <c r="A106" s="26">
        <v>32582</v>
      </c>
      <c r="B106" s="25" t="s">
        <v>1328</v>
      </c>
      <c r="C106" s="26" t="str">
        <f t="shared" si="5"/>
        <v>02820</v>
      </c>
      <c r="D106" s="26">
        <v>1</v>
      </c>
      <c r="E106" s="75" t="s">
        <v>445</v>
      </c>
      <c r="F106" s="27" t="s">
        <v>1233</v>
      </c>
      <c r="G106" s="39" t="s">
        <v>32</v>
      </c>
      <c r="H106" s="40">
        <v>415885017</v>
      </c>
      <c r="I106" s="80">
        <f>SUMIF(Tabla1[SKU AVANTE],'Comanda F'!G106,Tabla1[PIEZAS])</f>
        <v>0</v>
      </c>
      <c r="J106" s="46">
        <v>40.65</v>
      </c>
      <c r="K106" s="29">
        <f t="shared" si="4"/>
        <v>0</v>
      </c>
      <c r="L106" s="28">
        <f t="shared" si="6"/>
        <v>47.153999999999996</v>
      </c>
      <c r="M106" s="30">
        <f t="shared" si="7"/>
        <v>0</v>
      </c>
    </row>
    <row r="107" spans="1:13" x14ac:dyDescent="0.25">
      <c r="A107" s="26">
        <v>32582</v>
      </c>
      <c r="B107" s="25" t="s">
        <v>1328</v>
      </c>
      <c r="C107" s="26" t="str">
        <f t="shared" si="5"/>
        <v>02820</v>
      </c>
      <c r="D107" s="26">
        <v>2</v>
      </c>
      <c r="E107" s="75" t="s">
        <v>445</v>
      </c>
      <c r="F107" s="27" t="s">
        <v>1234</v>
      </c>
      <c r="G107" s="39" t="s">
        <v>34</v>
      </c>
      <c r="H107" s="40">
        <v>415885021</v>
      </c>
      <c r="I107" s="80">
        <f>SUMIF(Tabla1[SKU AVANTE],'Comanda F'!G107,Tabla1[PIEZAS])</f>
        <v>0</v>
      </c>
      <c r="J107" s="46">
        <v>40.65</v>
      </c>
      <c r="K107" s="29">
        <f t="shared" si="4"/>
        <v>0</v>
      </c>
      <c r="L107" s="28">
        <f t="shared" si="6"/>
        <v>47.153999999999996</v>
      </c>
      <c r="M107" s="30">
        <f t="shared" si="7"/>
        <v>0</v>
      </c>
    </row>
    <row r="108" spans="1:13" x14ac:dyDescent="0.25">
      <c r="A108" s="26">
        <v>32582</v>
      </c>
      <c r="B108" s="25" t="s">
        <v>1328</v>
      </c>
      <c r="C108" s="26" t="str">
        <f t="shared" si="5"/>
        <v>02820</v>
      </c>
      <c r="D108" s="26">
        <v>3</v>
      </c>
      <c r="E108" s="75" t="s">
        <v>445</v>
      </c>
      <c r="F108" s="27" t="s">
        <v>1235</v>
      </c>
      <c r="G108" s="39" t="s">
        <v>33</v>
      </c>
      <c r="H108" s="40">
        <v>415885019</v>
      </c>
      <c r="I108" s="80">
        <f>SUMIF(Tabla1[SKU AVANTE],'Comanda F'!G108,Tabla1[PIEZAS])</f>
        <v>0</v>
      </c>
      <c r="J108" s="46">
        <v>40.65</v>
      </c>
      <c r="K108" s="29">
        <f t="shared" si="4"/>
        <v>0</v>
      </c>
      <c r="L108" s="28">
        <f t="shared" si="6"/>
        <v>47.153999999999996</v>
      </c>
      <c r="M108" s="30">
        <f t="shared" si="7"/>
        <v>0</v>
      </c>
    </row>
    <row r="109" spans="1:13" x14ac:dyDescent="0.25">
      <c r="A109" s="26">
        <v>32582</v>
      </c>
      <c r="B109" s="25" t="s">
        <v>1328</v>
      </c>
      <c r="C109" s="26" t="str">
        <f t="shared" si="5"/>
        <v>02820</v>
      </c>
      <c r="D109" s="26">
        <v>4</v>
      </c>
      <c r="E109" s="75" t="s">
        <v>445</v>
      </c>
      <c r="F109" s="27" t="s">
        <v>1245</v>
      </c>
      <c r="G109" s="39" t="s">
        <v>35</v>
      </c>
      <c r="H109" s="40">
        <v>415885023</v>
      </c>
      <c r="I109" s="80">
        <f>SUMIF(Tabla1[SKU AVANTE],'Comanda F'!G109,Tabla1[PIEZAS])</f>
        <v>0</v>
      </c>
      <c r="J109" s="46">
        <v>40.65</v>
      </c>
      <c r="K109" s="29">
        <f t="shared" si="4"/>
        <v>0</v>
      </c>
      <c r="L109" s="28">
        <f t="shared" si="6"/>
        <v>47.153999999999996</v>
      </c>
      <c r="M109" s="30">
        <f t="shared" si="7"/>
        <v>0</v>
      </c>
    </row>
    <row r="110" spans="1:13" x14ac:dyDescent="0.25">
      <c r="A110" s="26">
        <v>32582</v>
      </c>
      <c r="B110" s="25" t="s">
        <v>1328</v>
      </c>
      <c r="C110" s="26" t="str">
        <f t="shared" si="5"/>
        <v>05404</v>
      </c>
      <c r="D110" s="26">
        <v>1</v>
      </c>
      <c r="E110" s="75" t="s">
        <v>446</v>
      </c>
      <c r="F110" s="27" t="s">
        <v>1233</v>
      </c>
      <c r="G110" s="39" t="s">
        <v>36</v>
      </c>
      <c r="H110" s="40">
        <v>415885029</v>
      </c>
      <c r="I110" s="80">
        <f>SUMIF(Tabla1[SKU AVANTE],'Comanda F'!G110,Tabla1[PIEZAS])</f>
        <v>0</v>
      </c>
      <c r="J110" s="46">
        <v>40.65</v>
      </c>
      <c r="K110" s="29">
        <f t="shared" si="4"/>
        <v>0</v>
      </c>
      <c r="L110" s="28">
        <f t="shared" si="6"/>
        <v>47.153999999999996</v>
      </c>
      <c r="M110" s="30">
        <f t="shared" si="7"/>
        <v>0</v>
      </c>
    </row>
    <row r="111" spans="1:13" x14ac:dyDescent="0.25">
      <c r="A111" s="26">
        <v>32582</v>
      </c>
      <c r="B111" s="25" t="s">
        <v>1328</v>
      </c>
      <c r="C111" s="26" t="str">
        <f t="shared" si="5"/>
        <v>05404</v>
      </c>
      <c r="D111" s="26">
        <v>2</v>
      </c>
      <c r="E111" s="75" t="s">
        <v>446</v>
      </c>
      <c r="F111" s="27" t="s">
        <v>1234</v>
      </c>
      <c r="G111" s="39" t="s">
        <v>38</v>
      </c>
      <c r="H111" s="40">
        <v>415885030</v>
      </c>
      <c r="I111" s="80">
        <f>SUMIF(Tabla1[SKU AVANTE],'Comanda F'!G111,Tabla1[PIEZAS])</f>
        <v>0</v>
      </c>
      <c r="J111" s="46">
        <v>40.65</v>
      </c>
      <c r="K111" s="29">
        <f t="shared" si="4"/>
        <v>0</v>
      </c>
      <c r="L111" s="28">
        <f t="shared" si="6"/>
        <v>47.153999999999996</v>
      </c>
      <c r="M111" s="30">
        <f t="shared" si="7"/>
        <v>0</v>
      </c>
    </row>
    <row r="112" spans="1:13" x14ac:dyDescent="0.25">
      <c r="A112" s="26">
        <v>32582</v>
      </c>
      <c r="B112" s="25" t="s">
        <v>1328</v>
      </c>
      <c r="C112" s="26" t="str">
        <f t="shared" si="5"/>
        <v>05404</v>
      </c>
      <c r="D112" s="26">
        <v>3</v>
      </c>
      <c r="E112" s="75" t="s">
        <v>446</v>
      </c>
      <c r="F112" s="27" t="s">
        <v>1235</v>
      </c>
      <c r="G112" s="39" t="s">
        <v>37</v>
      </c>
      <c r="H112" s="40">
        <v>415885031</v>
      </c>
      <c r="I112" s="80">
        <f>SUMIF(Tabla1[SKU AVANTE],'Comanda F'!G112,Tabla1[PIEZAS])</f>
        <v>0</v>
      </c>
      <c r="J112" s="46">
        <v>40.65</v>
      </c>
      <c r="K112" s="29">
        <f t="shared" si="4"/>
        <v>0</v>
      </c>
      <c r="L112" s="28">
        <f t="shared" si="6"/>
        <v>47.153999999999996</v>
      </c>
      <c r="M112" s="30">
        <f t="shared" si="7"/>
        <v>0</v>
      </c>
    </row>
    <row r="113" spans="1:13" x14ac:dyDescent="0.25">
      <c r="A113" s="26">
        <v>32582</v>
      </c>
      <c r="B113" s="25" t="s">
        <v>1328</v>
      </c>
      <c r="C113" s="26" t="str">
        <f t="shared" si="5"/>
        <v>05404</v>
      </c>
      <c r="D113" s="26">
        <v>4</v>
      </c>
      <c r="E113" s="75" t="s">
        <v>446</v>
      </c>
      <c r="F113" s="27" t="s">
        <v>1245</v>
      </c>
      <c r="G113" s="39" t="s">
        <v>39</v>
      </c>
      <c r="H113" s="40">
        <v>415885032</v>
      </c>
      <c r="I113" s="80">
        <f>SUMIF(Tabla1[SKU AVANTE],'Comanda F'!G113,Tabla1[PIEZAS])</f>
        <v>0</v>
      </c>
      <c r="J113" s="46">
        <v>40.65</v>
      </c>
      <c r="K113" s="29">
        <f t="shared" si="4"/>
        <v>0</v>
      </c>
      <c r="L113" s="28">
        <f t="shared" si="6"/>
        <v>47.153999999999996</v>
      </c>
      <c r="M113" s="30">
        <f t="shared" si="7"/>
        <v>0</v>
      </c>
    </row>
    <row r="114" spans="1:13" x14ac:dyDescent="0.25">
      <c r="A114" s="26">
        <v>32582</v>
      </c>
      <c r="B114" s="25" t="s">
        <v>1328</v>
      </c>
      <c r="C114" s="26" t="str">
        <f t="shared" si="5"/>
        <v>00207</v>
      </c>
      <c r="D114" s="26">
        <v>1</v>
      </c>
      <c r="E114" s="75" t="s">
        <v>447</v>
      </c>
      <c r="F114" s="27" t="s">
        <v>1233</v>
      </c>
      <c r="G114" s="39" t="s">
        <v>40</v>
      </c>
      <c r="H114" s="40">
        <v>415885001</v>
      </c>
      <c r="I114" s="80">
        <f>SUMIF(Tabla1[SKU AVANTE],'Comanda F'!G114,Tabla1[PIEZAS])</f>
        <v>0</v>
      </c>
      <c r="J114" s="46">
        <v>36.14</v>
      </c>
      <c r="K114" s="29">
        <f t="shared" si="4"/>
        <v>0</v>
      </c>
      <c r="L114" s="28">
        <f t="shared" si="6"/>
        <v>41.922399999999996</v>
      </c>
      <c r="M114" s="30">
        <f t="shared" si="7"/>
        <v>0</v>
      </c>
    </row>
    <row r="115" spans="1:13" x14ac:dyDescent="0.25">
      <c r="A115" s="26">
        <v>32582</v>
      </c>
      <c r="B115" s="25" t="s">
        <v>1328</v>
      </c>
      <c r="C115" s="26" t="str">
        <f t="shared" si="5"/>
        <v>00207</v>
      </c>
      <c r="D115" s="26">
        <v>2</v>
      </c>
      <c r="E115" s="75" t="s">
        <v>447</v>
      </c>
      <c r="F115" s="27" t="s">
        <v>1234</v>
      </c>
      <c r="G115" s="39" t="s">
        <v>42</v>
      </c>
      <c r="H115" s="40">
        <v>415885005</v>
      </c>
      <c r="I115" s="80">
        <f>SUMIF(Tabla1[SKU AVANTE],'Comanda F'!G115,Tabla1[PIEZAS])</f>
        <v>0</v>
      </c>
      <c r="J115" s="46">
        <v>36.14</v>
      </c>
      <c r="K115" s="29">
        <f t="shared" si="4"/>
        <v>0</v>
      </c>
      <c r="L115" s="28">
        <f t="shared" si="6"/>
        <v>41.922399999999996</v>
      </c>
      <c r="M115" s="30">
        <f t="shared" si="7"/>
        <v>0</v>
      </c>
    </row>
    <row r="116" spans="1:13" x14ac:dyDescent="0.25">
      <c r="A116" s="26">
        <v>32582</v>
      </c>
      <c r="B116" s="25" t="s">
        <v>1328</v>
      </c>
      <c r="C116" s="26" t="str">
        <f t="shared" si="5"/>
        <v>00207</v>
      </c>
      <c r="D116" s="26">
        <v>3</v>
      </c>
      <c r="E116" s="75" t="s">
        <v>447</v>
      </c>
      <c r="F116" s="27" t="s">
        <v>1235</v>
      </c>
      <c r="G116" s="39" t="s">
        <v>41</v>
      </c>
      <c r="H116" s="40">
        <v>415885003</v>
      </c>
      <c r="I116" s="80">
        <f>SUMIF(Tabla1[SKU AVANTE],'Comanda F'!G116,Tabla1[PIEZAS])</f>
        <v>0</v>
      </c>
      <c r="J116" s="46">
        <v>36.14</v>
      </c>
      <c r="K116" s="29">
        <f t="shared" si="4"/>
        <v>0</v>
      </c>
      <c r="L116" s="28">
        <f t="shared" si="6"/>
        <v>41.922399999999996</v>
      </c>
      <c r="M116" s="30">
        <f t="shared" si="7"/>
        <v>0</v>
      </c>
    </row>
    <row r="117" spans="1:13" x14ac:dyDescent="0.25">
      <c r="A117" s="26">
        <v>32582</v>
      </c>
      <c r="B117" s="25" t="s">
        <v>1328</v>
      </c>
      <c r="C117" s="26" t="str">
        <f t="shared" si="5"/>
        <v>00207</v>
      </c>
      <c r="D117" s="26">
        <v>4</v>
      </c>
      <c r="E117" s="75" t="s">
        <v>447</v>
      </c>
      <c r="F117" s="27" t="s">
        <v>1245</v>
      </c>
      <c r="G117" s="39" t="s">
        <v>43</v>
      </c>
      <c r="H117" s="40">
        <v>415885007</v>
      </c>
      <c r="I117" s="80">
        <f>SUMIF(Tabla1[SKU AVANTE],'Comanda F'!G117,Tabla1[PIEZAS])</f>
        <v>0</v>
      </c>
      <c r="J117" s="46">
        <v>36.14</v>
      </c>
      <c r="K117" s="29">
        <f t="shared" si="4"/>
        <v>0</v>
      </c>
      <c r="L117" s="28">
        <f t="shared" si="6"/>
        <v>41.922399999999996</v>
      </c>
      <c r="M117" s="30">
        <f t="shared" si="7"/>
        <v>0</v>
      </c>
    </row>
    <row r="118" spans="1:13" x14ac:dyDescent="0.25">
      <c r="A118" s="26">
        <v>32582</v>
      </c>
      <c r="B118" s="25" t="s">
        <v>1328</v>
      </c>
      <c r="C118" s="26" t="str">
        <f t="shared" si="5"/>
        <v>06420</v>
      </c>
      <c r="D118" s="26">
        <v>1</v>
      </c>
      <c r="E118" s="75" t="s">
        <v>449</v>
      </c>
      <c r="F118" s="27" t="s">
        <v>1233</v>
      </c>
      <c r="G118" s="39" t="s">
        <v>44</v>
      </c>
      <c r="H118" s="40">
        <v>415885025</v>
      </c>
      <c r="I118" s="80">
        <f>SUMIF(Tabla1[SKU AVANTE],'Comanda F'!G118,Tabla1[PIEZAS])</f>
        <v>0</v>
      </c>
      <c r="J118" s="46">
        <v>40.65</v>
      </c>
      <c r="K118" s="29">
        <f t="shared" si="4"/>
        <v>0</v>
      </c>
      <c r="L118" s="28">
        <f t="shared" si="6"/>
        <v>47.153999999999996</v>
      </c>
      <c r="M118" s="30">
        <f t="shared" si="7"/>
        <v>0</v>
      </c>
    </row>
    <row r="119" spans="1:13" x14ac:dyDescent="0.25">
      <c r="A119" s="26">
        <v>32582</v>
      </c>
      <c r="B119" s="25" t="s">
        <v>1328</v>
      </c>
      <c r="C119" s="26" t="str">
        <f t="shared" si="5"/>
        <v>06420</v>
      </c>
      <c r="D119" s="26">
        <v>2</v>
      </c>
      <c r="E119" s="75" t="s">
        <v>449</v>
      </c>
      <c r="F119" s="27" t="s">
        <v>1234</v>
      </c>
      <c r="G119" s="39" t="s">
        <v>46</v>
      </c>
      <c r="H119" s="40">
        <v>415885026</v>
      </c>
      <c r="I119" s="80">
        <f>SUMIF(Tabla1[SKU AVANTE],'Comanda F'!G119,Tabla1[PIEZAS])</f>
        <v>0</v>
      </c>
      <c r="J119" s="46">
        <v>40.65</v>
      </c>
      <c r="K119" s="29">
        <f t="shared" si="4"/>
        <v>0</v>
      </c>
      <c r="L119" s="28">
        <f t="shared" si="6"/>
        <v>47.153999999999996</v>
      </c>
      <c r="M119" s="30">
        <f t="shared" si="7"/>
        <v>0</v>
      </c>
    </row>
    <row r="120" spans="1:13" x14ac:dyDescent="0.25">
      <c r="A120" s="26">
        <v>32582</v>
      </c>
      <c r="B120" s="25" t="s">
        <v>1328</v>
      </c>
      <c r="C120" s="26" t="str">
        <f t="shared" si="5"/>
        <v>06420</v>
      </c>
      <c r="D120" s="26">
        <v>3</v>
      </c>
      <c r="E120" s="75" t="s">
        <v>449</v>
      </c>
      <c r="F120" s="27" t="s">
        <v>1235</v>
      </c>
      <c r="G120" s="39" t="s">
        <v>45</v>
      </c>
      <c r="H120" s="40">
        <v>415885027</v>
      </c>
      <c r="I120" s="80">
        <f>SUMIF(Tabla1[SKU AVANTE],'Comanda F'!G120,Tabla1[PIEZAS])</f>
        <v>0</v>
      </c>
      <c r="J120" s="46">
        <v>40.65</v>
      </c>
      <c r="K120" s="29">
        <f t="shared" si="4"/>
        <v>0</v>
      </c>
      <c r="L120" s="28">
        <f t="shared" si="6"/>
        <v>47.153999999999996</v>
      </c>
      <c r="M120" s="30">
        <f t="shared" si="7"/>
        <v>0</v>
      </c>
    </row>
    <row r="121" spans="1:13" x14ac:dyDescent="0.25">
      <c r="A121" s="26">
        <v>32582</v>
      </c>
      <c r="B121" s="25" t="s">
        <v>1328</v>
      </c>
      <c r="C121" s="26" t="str">
        <f t="shared" si="5"/>
        <v>06420</v>
      </c>
      <c r="D121" s="26">
        <v>4</v>
      </c>
      <c r="E121" s="75" t="s">
        <v>449</v>
      </c>
      <c r="F121" s="27" t="s">
        <v>1245</v>
      </c>
      <c r="G121" s="39" t="s">
        <v>47</v>
      </c>
      <c r="H121" s="40">
        <v>415885028</v>
      </c>
      <c r="I121" s="80">
        <f>SUMIF(Tabla1[SKU AVANTE],'Comanda F'!G121,Tabla1[PIEZAS])</f>
        <v>0</v>
      </c>
      <c r="J121" s="46">
        <v>40.65</v>
      </c>
      <c r="K121" s="29">
        <f t="shared" si="4"/>
        <v>0</v>
      </c>
      <c r="L121" s="28">
        <f t="shared" si="6"/>
        <v>47.153999999999996</v>
      </c>
      <c r="M121" s="30">
        <f t="shared" si="7"/>
        <v>0</v>
      </c>
    </row>
    <row r="122" spans="1:13" x14ac:dyDescent="0.25">
      <c r="A122" s="26">
        <v>32582</v>
      </c>
      <c r="B122" s="25" t="s">
        <v>1328</v>
      </c>
      <c r="C122" s="26" t="str">
        <f t="shared" si="5"/>
        <v>04000</v>
      </c>
      <c r="D122" s="26">
        <v>1</v>
      </c>
      <c r="E122" s="75" t="s">
        <v>450</v>
      </c>
      <c r="F122" s="27" t="s">
        <v>1233</v>
      </c>
      <c r="G122" s="39" t="s">
        <v>48</v>
      </c>
      <c r="H122" s="40">
        <v>415885009</v>
      </c>
      <c r="I122" s="80">
        <f>SUMIF(Tabla1[SKU AVANTE],'Comanda F'!G122,Tabla1[PIEZAS])</f>
        <v>0</v>
      </c>
      <c r="J122" s="46">
        <v>40.646599999999999</v>
      </c>
      <c r="K122" s="29">
        <f t="shared" si="4"/>
        <v>0</v>
      </c>
      <c r="L122" s="28">
        <f t="shared" si="6"/>
        <v>47.150055999999999</v>
      </c>
      <c r="M122" s="30">
        <f t="shared" si="7"/>
        <v>0</v>
      </c>
    </row>
    <row r="123" spans="1:13" x14ac:dyDescent="0.25">
      <c r="A123" s="26">
        <v>32582</v>
      </c>
      <c r="B123" s="25" t="s">
        <v>1328</v>
      </c>
      <c r="C123" s="26" t="str">
        <f t="shared" si="5"/>
        <v>04000</v>
      </c>
      <c r="D123" s="26">
        <v>2</v>
      </c>
      <c r="E123" s="75" t="s">
        <v>450</v>
      </c>
      <c r="F123" s="27" t="s">
        <v>1234</v>
      </c>
      <c r="G123" s="39" t="s">
        <v>50</v>
      </c>
      <c r="H123" s="40">
        <v>415885011</v>
      </c>
      <c r="I123" s="80">
        <f>SUMIF(Tabla1[SKU AVANTE],'Comanda F'!G123,Tabla1[PIEZAS])</f>
        <v>0</v>
      </c>
      <c r="J123" s="46">
        <v>40.646599999999999</v>
      </c>
      <c r="K123" s="29">
        <f t="shared" si="4"/>
        <v>0</v>
      </c>
      <c r="L123" s="28">
        <f t="shared" si="6"/>
        <v>47.150055999999999</v>
      </c>
      <c r="M123" s="30">
        <f t="shared" si="7"/>
        <v>0</v>
      </c>
    </row>
    <row r="124" spans="1:13" x14ac:dyDescent="0.25">
      <c r="A124" s="26">
        <v>32582</v>
      </c>
      <c r="B124" s="25" t="s">
        <v>1328</v>
      </c>
      <c r="C124" s="26" t="str">
        <f t="shared" si="5"/>
        <v>04000</v>
      </c>
      <c r="D124" s="26">
        <v>3</v>
      </c>
      <c r="E124" s="75" t="s">
        <v>450</v>
      </c>
      <c r="F124" s="27" t="s">
        <v>1235</v>
      </c>
      <c r="G124" s="39" t="s">
        <v>49</v>
      </c>
      <c r="H124" s="40">
        <v>415885010</v>
      </c>
      <c r="I124" s="80">
        <f>SUMIF(Tabla1[SKU AVANTE],'Comanda F'!G124,Tabla1[PIEZAS])</f>
        <v>0</v>
      </c>
      <c r="J124" s="46">
        <v>40.646599999999999</v>
      </c>
      <c r="K124" s="29">
        <f t="shared" si="4"/>
        <v>0</v>
      </c>
      <c r="L124" s="28">
        <f t="shared" si="6"/>
        <v>47.150055999999999</v>
      </c>
      <c r="M124" s="30">
        <f t="shared" si="7"/>
        <v>0</v>
      </c>
    </row>
    <row r="125" spans="1:13" x14ac:dyDescent="0.25">
      <c r="A125" s="26">
        <v>32582</v>
      </c>
      <c r="B125" s="25" t="s">
        <v>1328</v>
      </c>
      <c r="C125" s="26" t="str">
        <f t="shared" si="5"/>
        <v>04000</v>
      </c>
      <c r="D125" s="26">
        <v>4</v>
      </c>
      <c r="E125" s="75" t="s">
        <v>450</v>
      </c>
      <c r="F125" s="27" t="s">
        <v>1245</v>
      </c>
      <c r="G125" s="39" t="s">
        <v>51</v>
      </c>
      <c r="H125" s="40">
        <v>415885012</v>
      </c>
      <c r="I125" s="80">
        <f>SUMIF(Tabla1[SKU AVANTE],'Comanda F'!G125,Tabla1[PIEZAS])</f>
        <v>0</v>
      </c>
      <c r="J125" s="46">
        <v>40.646599999999999</v>
      </c>
      <c r="K125" s="29">
        <f t="shared" si="4"/>
        <v>0</v>
      </c>
      <c r="L125" s="28">
        <f t="shared" si="6"/>
        <v>47.150055999999999</v>
      </c>
      <c r="M125" s="30">
        <f t="shared" si="7"/>
        <v>0</v>
      </c>
    </row>
    <row r="126" spans="1:13" x14ac:dyDescent="0.25">
      <c r="A126" s="26">
        <v>32582</v>
      </c>
      <c r="B126" s="25" t="s">
        <v>1328</v>
      </c>
      <c r="C126" s="26" t="str">
        <f t="shared" si="5"/>
        <v>A6156</v>
      </c>
      <c r="D126" s="26">
        <v>1</v>
      </c>
      <c r="E126" s="75" t="s">
        <v>452</v>
      </c>
      <c r="F126" s="27" t="s">
        <v>1233</v>
      </c>
      <c r="G126" s="39" t="s">
        <v>52</v>
      </c>
      <c r="H126" s="40">
        <v>415885033</v>
      </c>
      <c r="I126" s="80">
        <f>SUMIF(Tabla1[SKU AVANTE],'Comanda F'!G126,Tabla1[PIEZAS])</f>
        <v>0</v>
      </c>
      <c r="J126" s="46">
        <v>40.65</v>
      </c>
      <c r="K126" s="29">
        <f t="shared" si="4"/>
        <v>0</v>
      </c>
      <c r="L126" s="28">
        <f t="shared" si="6"/>
        <v>47.153999999999996</v>
      </c>
      <c r="M126" s="30">
        <f t="shared" si="7"/>
        <v>0</v>
      </c>
    </row>
    <row r="127" spans="1:13" x14ac:dyDescent="0.25">
      <c r="A127" s="26">
        <v>32582</v>
      </c>
      <c r="B127" s="25" t="s">
        <v>1328</v>
      </c>
      <c r="C127" s="26" t="str">
        <f t="shared" si="5"/>
        <v>A6156</v>
      </c>
      <c r="D127" s="26">
        <v>2</v>
      </c>
      <c r="E127" s="75" t="s">
        <v>452</v>
      </c>
      <c r="F127" s="27" t="s">
        <v>1234</v>
      </c>
      <c r="G127" s="39" t="s">
        <v>54</v>
      </c>
      <c r="H127" s="40">
        <v>415885035</v>
      </c>
      <c r="I127" s="80">
        <f>SUMIF(Tabla1[SKU AVANTE],'Comanda F'!G127,Tabla1[PIEZAS])</f>
        <v>0</v>
      </c>
      <c r="J127" s="46">
        <v>40.65</v>
      </c>
      <c r="K127" s="29">
        <f t="shared" si="4"/>
        <v>0</v>
      </c>
      <c r="L127" s="28">
        <f t="shared" si="6"/>
        <v>47.153999999999996</v>
      </c>
      <c r="M127" s="30">
        <f t="shared" si="7"/>
        <v>0</v>
      </c>
    </row>
    <row r="128" spans="1:13" x14ac:dyDescent="0.25">
      <c r="A128" s="26">
        <v>32582</v>
      </c>
      <c r="B128" s="25" t="s">
        <v>1328</v>
      </c>
      <c r="C128" s="26" t="str">
        <f t="shared" si="5"/>
        <v>A6156</v>
      </c>
      <c r="D128" s="26">
        <v>3</v>
      </c>
      <c r="E128" s="75" t="s">
        <v>452</v>
      </c>
      <c r="F128" s="27" t="s">
        <v>1235</v>
      </c>
      <c r="G128" s="39" t="s">
        <v>53</v>
      </c>
      <c r="H128" s="40">
        <v>415885034</v>
      </c>
      <c r="I128" s="80">
        <f>SUMIF(Tabla1[SKU AVANTE],'Comanda F'!G128,Tabla1[PIEZAS])</f>
        <v>0</v>
      </c>
      <c r="J128" s="46">
        <v>40.65</v>
      </c>
      <c r="K128" s="29">
        <f t="shared" si="4"/>
        <v>0</v>
      </c>
      <c r="L128" s="28">
        <f t="shared" si="6"/>
        <v>47.153999999999996</v>
      </c>
      <c r="M128" s="30">
        <f t="shared" si="7"/>
        <v>0</v>
      </c>
    </row>
    <row r="129" spans="1:13" x14ac:dyDescent="0.25">
      <c r="A129" s="26">
        <v>32582</v>
      </c>
      <c r="B129" s="25" t="s">
        <v>1328</v>
      </c>
      <c r="C129" s="26" t="str">
        <f t="shared" si="5"/>
        <v>A6156</v>
      </c>
      <c r="D129" s="26">
        <v>4</v>
      </c>
      <c r="E129" s="75" t="s">
        <v>452</v>
      </c>
      <c r="F129" s="27" t="s">
        <v>1245</v>
      </c>
      <c r="G129" s="39" t="s">
        <v>55</v>
      </c>
      <c r="H129" s="40">
        <v>415885036</v>
      </c>
      <c r="I129" s="80">
        <f>SUMIF(Tabla1[SKU AVANTE],'Comanda F'!G129,Tabla1[PIEZAS])</f>
        <v>0</v>
      </c>
      <c r="J129" s="46">
        <v>40.65</v>
      </c>
      <c r="K129" s="29">
        <f t="shared" si="4"/>
        <v>0</v>
      </c>
      <c r="L129" s="28">
        <f t="shared" si="6"/>
        <v>47.153999999999996</v>
      </c>
      <c r="M129" s="30">
        <f t="shared" si="7"/>
        <v>0</v>
      </c>
    </row>
    <row r="130" spans="1:13" x14ac:dyDescent="0.25">
      <c r="A130" s="26">
        <v>32582</v>
      </c>
      <c r="B130" s="25" t="s">
        <v>1328</v>
      </c>
      <c r="C130" s="26" t="str">
        <f t="shared" si="5"/>
        <v>05172</v>
      </c>
      <c r="D130" s="26">
        <v>1</v>
      </c>
      <c r="E130" s="75" t="s">
        <v>454</v>
      </c>
      <c r="F130" s="27" t="s">
        <v>1233</v>
      </c>
      <c r="G130" s="39" t="s">
        <v>56</v>
      </c>
      <c r="H130" s="40">
        <v>415885002</v>
      </c>
      <c r="I130" s="80">
        <f>SUMIF(Tabla1[SKU AVANTE],'Comanda F'!G130,Tabla1[PIEZAS])</f>
        <v>0</v>
      </c>
      <c r="J130" s="46">
        <v>40.65</v>
      </c>
      <c r="K130" s="29">
        <f t="shared" si="4"/>
        <v>0</v>
      </c>
      <c r="L130" s="28">
        <f t="shared" si="6"/>
        <v>47.153999999999996</v>
      </c>
      <c r="M130" s="30">
        <f t="shared" si="7"/>
        <v>0</v>
      </c>
    </row>
    <row r="131" spans="1:13" x14ac:dyDescent="0.25">
      <c r="A131" s="26">
        <v>32582</v>
      </c>
      <c r="B131" s="25" t="s">
        <v>1328</v>
      </c>
      <c r="C131" s="26" t="str">
        <f t="shared" si="5"/>
        <v>05172</v>
      </c>
      <c r="D131" s="26">
        <v>2</v>
      </c>
      <c r="E131" s="75" t="s">
        <v>454</v>
      </c>
      <c r="F131" s="27" t="s">
        <v>1234</v>
      </c>
      <c r="G131" s="39" t="s">
        <v>58</v>
      </c>
      <c r="H131" s="40">
        <v>415885006</v>
      </c>
      <c r="I131" s="80">
        <f>SUMIF(Tabla1[SKU AVANTE],'Comanda F'!G131,Tabla1[PIEZAS])</f>
        <v>0</v>
      </c>
      <c r="J131" s="46">
        <v>40.65</v>
      </c>
      <c r="K131" s="29">
        <f t="shared" si="4"/>
        <v>0</v>
      </c>
      <c r="L131" s="28">
        <f t="shared" si="6"/>
        <v>47.153999999999996</v>
      </c>
      <c r="M131" s="30">
        <f t="shared" si="7"/>
        <v>0</v>
      </c>
    </row>
    <row r="132" spans="1:13" x14ac:dyDescent="0.25">
      <c r="A132" s="26">
        <v>32582</v>
      </c>
      <c r="B132" s="25" t="s">
        <v>1328</v>
      </c>
      <c r="C132" s="26" t="str">
        <f t="shared" si="5"/>
        <v>05172</v>
      </c>
      <c r="D132" s="26">
        <v>3</v>
      </c>
      <c r="E132" s="75" t="s">
        <v>454</v>
      </c>
      <c r="F132" s="27" t="s">
        <v>1235</v>
      </c>
      <c r="G132" s="39" t="s">
        <v>57</v>
      </c>
      <c r="H132" s="40">
        <v>415885004</v>
      </c>
      <c r="I132" s="80">
        <f>SUMIF(Tabla1[SKU AVANTE],'Comanda F'!G132,Tabla1[PIEZAS])</f>
        <v>0</v>
      </c>
      <c r="J132" s="46">
        <v>40.65</v>
      </c>
      <c r="K132" s="29">
        <f t="shared" si="4"/>
        <v>0</v>
      </c>
      <c r="L132" s="28">
        <f t="shared" si="6"/>
        <v>47.153999999999996</v>
      </c>
      <c r="M132" s="30">
        <f t="shared" si="7"/>
        <v>0</v>
      </c>
    </row>
    <row r="133" spans="1:13" x14ac:dyDescent="0.25">
      <c r="A133" s="26">
        <v>32582</v>
      </c>
      <c r="B133" s="25" t="s">
        <v>1328</v>
      </c>
      <c r="C133" s="26" t="str">
        <f t="shared" si="5"/>
        <v>05172</v>
      </c>
      <c r="D133" s="26">
        <v>4</v>
      </c>
      <c r="E133" s="75" t="s">
        <v>454</v>
      </c>
      <c r="F133" s="27" t="s">
        <v>1245</v>
      </c>
      <c r="G133" s="39" t="s">
        <v>59</v>
      </c>
      <c r="H133" s="40">
        <v>415885008</v>
      </c>
      <c r="I133" s="80">
        <f>SUMIF(Tabla1[SKU AVANTE],'Comanda F'!G133,Tabla1[PIEZAS])</f>
        <v>0</v>
      </c>
      <c r="J133" s="46">
        <v>40.65</v>
      </c>
      <c r="K133" s="29">
        <f t="shared" si="4"/>
        <v>0</v>
      </c>
      <c r="L133" s="28">
        <f t="shared" si="6"/>
        <v>47.153999999999996</v>
      </c>
      <c r="M133" s="30">
        <f t="shared" si="7"/>
        <v>0</v>
      </c>
    </row>
    <row r="134" spans="1:13" x14ac:dyDescent="0.25">
      <c r="A134" s="26">
        <v>32582</v>
      </c>
      <c r="B134" s="25" t="s">
        <v>1328</v>
      </c>
      <c r="C134" s="26" t="str">
        <f t="shared" si="5"/>
        <v>05508</v>
      </c>
      <c r="D134" s="26">
        <v>1</v>
      </c>
      <c r="E134" s="75" t="s">
        <v>455</v>
      </c>
      <c r="F134" s="27" t="s">
        <v>1233</v>
      </c>
      <c r="G134" s="39" t="s">
        <v>60</v>
      </c>
      <c r="H134" s="40">
        <v>415885018</v>
      </c>
      <c r="I134" s="80">
        <f>SUMIF(Tabla1[SKU AVANTE],'Comanda F'!G134,Tabla1[PIEZAS])</f>
        <v>0</v>
      </c>
      <c r="J134" s="46">
        <v>40.65</v>
      </c>
      <c r="K134" s="29">
        <f t="shared" si="4"/>
        <v>0</v>
      </c>
      <c r="L134" s="28">
        <f t="shared" si="6"/>
        <v>47.153999999999996</v>
      </c>
      <c r="M134" s="30">
        <f t="shared" si="7"/>
        <v>0</v>
      </c>
    </row>
    <row r="135" spans="1:13" x14ac:dyDescent="0.25">
      <c r="A135" s="26">
        <v>32582</v>
      </c>
      <c r="B135" s="25" t="s">
        <v>1328</v>
      </c>
      <c r="C135" s="26" t="str">
        <f t="shared" si="5"/>
        <v>05508</v>
      </c>
      <c r="D135" s="26">
        <v>2</v>
      </c>
      <c r="E135" s="75" t="s">
        <v>455</v>
      </c>
      <c r="F135" s="27" t="s">
        <v>1234</v>
      </c>
      <c r="G135" s="39" t="s">
        <v>62</v>
      </c>
      <c r="H135" s="40">
        <v>415885022</v>
      </c>
      <c r="I135" s="80">
        <f>SUMIF(Tabla1[SKU AVANTE],'Comanda F'!G135,Tabla1[PIEZAS])</f>
        <v>0</v>
      </c>
      <c r="J135" s="46">
        <v>40.65</v>
      </c>
      <c r="K135" s="29">
        <f t="shared" ref="K135:K198" si="8">I135*J135</f>
        <v>0</v>
      </c>
      <c r="L135" s="28">
        <f t="shared" si="6"/>
        <v>47.153999999999996</v>
      </c>
      <c r="M135" s="30">
        <f t="shared" si="7"/>
        <v>0</v>
      </c>
    </row>
    <row r="136" spans="1:13" x14ac:dyDescent="0.25">
      <c r="A136" s="26">
        <v>32582</v>
      </c>
      <c r="B136" s="25" t="s">
        <v>1328</v>
      </c>
      <c r="C136" s="26" t="str">
        <f t="shared" ref="C136:C199" si="9">RIGHT(G136,5)</f>
        <v>05508</v>
      </c>
      <c r="D136" s="26">
        <v>3</v>
      </c>
      <c r="E136" s="75" t="s">
        <v>455</v>
      </c>
      <c r="F136" s="27" t="s">
        <v>1235</v>
      </c>
      <c r="G136" s="39" t="s">
        <v>61</v>
      </c>
      <c r="H136" s="40">
        <v>415885020</v>
      </c>
      <c r="I136" s="80">
        <f>SUMIF(Tabla1[SKU AVANTE],'Comanda F'!G136,Tabla1[PIEZAS])</f>
        <v>0</v>
      </c>
      <c r="J136" s="46">
        <v>40.65</v>
      </c>
      <c r="K136" s="29">
        <f t="shared" si="8"/>
        <v>0</v>
      </c>
      <c r="L136" s="28">
        <f t="shared" ref="L136:L199" si="10">+J136*1.16</f>
        <v>47.153999999999996</v>
      </c>
      <c r="M136" s="30">
        <f t="shared" ref="M136:M199" si="11">+I136*L136</f>
        <v>0</v>
      </c>
    </row>
    <row r="137" spans="1:13" x14ac:dyDescent="0.25">
      <c r="A137" s="26">
        <v>32582</v>
      </c>
      <c r="B137" s="25" t="s">
        <v>1328</v>
      </c>
      <c r="C137" s="26" t="str">
        <f t="shared" si="9"/>
        <v>05508</v>
      </c>
      <c r="D137" s="26">
        <v>4</v>
      </c>
      <c r="E137" s="75" t="s">
        <v>455</v>
      </c>
      <c r="F137" s="27" t="s">
        <v>1245</v>
      </c>
      <c r="G137" s="39" t="s">
        <v>63</v>
      </c>
      <c r="H137" s="40">
        <v>415885024</v>
      </c>
      <c r="I137" s="80">
        <f>SUMIF(Tabla1[SKU AVANTE],'Comanda F'!G137,Tabla1[PIEZAS])</f>
        <v>0</v>
      </c>
      <c r="J137" s="46">
        <v>40.65</v>
      </c>
      <c r="K137" s="29">
        <f t="shared" si="8"/>
        <v>0</v>
      </c>
      <c r="L137" s="28">
        <f t="shared" si="10"/>
        <v>47.153999999999996</v>
      </c>
      <c r="M137" s="30">
        <f t="shared" si="11"/>
        <v>0</v>
      </c>
    </row>
    <row r="138" spans="1:13" x14ac:dyDescent="0.25">
      <c r="A138" s="26">
        <v>32582</v>
      </c>
      <c r="B138" s="25" t="s">
        <v>1328</v>
      </c>
      <c r="C138" s="26" t="str">
        <f t="shared" si="9"/>
        <v>01307</v>
      </c>
      <c r="D138" s="26">
        <v>1</v>
      </c>
      <c r="E138" s="75" t="s">
        <v>456</v>
      </c>
      <c r="F138" s="27" t="s">
        <v>1233</v>
      </c>
      <c r="G138" s="39" t="s">
        <v>64</v>
      </c>
      <c r="H138" s="40">
        <v>415885013</v>
      </c>
      <c r="I138" s="80">
        <f>SUMIF(Tabla1[SKU AVANTE],'Comanda F'!G138,Tabla1[PIEZAS])</f>
        <v>0</v>
      </c>
      <c r="J138" s="46">
        <v>40.65</v>
      </c>
      <c r="K138" s="29">
        <f t="shared" si="8"/>
        <v>0</v>
      </c>
      <c r="L138" s="28">
        <f t="shared" si="10"/>
        <v>47.153999999999996</v>
      </c>
      <c r="M138" s="30">
        <f t="shared" si="11"/>
        <v>0</v>
      </c>
    </row>
    <row r="139" spans="1:13" x14ac:dyDescent="0.25">
      <c r="A139" s="26">
        <v>32582</v>
      </c>
      <c r="B139" s="25" t="s">
        <v>1328</v>
      </c>
      <c r="C139" s="26" t="str">
        <f t="shared" si="9"/>
        <v>01307</v>
      </c>
      <c r="D139" s="26">
        <v>2</v>
      </c>
      <c r="E139" s="75" t="s">
        <v>456</v>
      </c>
      <c r="F139" s="27" t="s">
        <v>1234</v>
      </c>
      <c r="G139" s="39" t="s">
        <v>66</v>
      </c>
      <c r="H139" s="40">
        <v>415885015</v>
      </c>
      <c r="I139" s="80">
        <f>SUMIF(Tabla1[SKU AVANTE],'Comanda F'!G139,Tabla1[PIEZAS])</f>
        <v>0</v>
      </c>
      <c r="J139" s="46">
        <v>40.65</v>
      </c>
      <c r="K139" s="29">
        <f t="shared" si="8"/>
        <v>0</v>
      </c>
      <c r="L139" s="28">
        <f t="shared" si="10"/>
        <v>47.153999999999996</v>
      </c>
      <c r="M139" s="30">
        <f t="shared" si="11"/>
        <v>0</v>
      </c>
    </row>
    <row r="140" spans="1:13" x14ac:dyDescent="0.25">
      <c r="A140" s="26">
        <v>32582</v>
      </c>
      <c r="B140" s="25" t="s">
        <v>1328</v>
      </c>
      <c r="C140" s="26" t="str">
        <f t="shared" si="9"/>
        <v>01307</v>
      </c>
      <c r="D140" s="26">
        <v>3</v>
      </c>
      <c r="E140" s="75" t="s">
        <v>456</v>
      </c>
      <c r="F140" s="27" t="s">
        <v>1235</v>
      </c>
      <c r="G140" s="39" t="s">
        <v>65</v>
      </c>
      <c r="H140" s="40">
        <v>415885014</v>
      </c>
      <c r="I140" s="80">
        <f>SUMIF(Tabla1[SKU AVANTE],'Comanda F'!G140,Tabla1[PIEZAS])</f>
        <v>0</v>
      </c>
      <c r="J140" s="46">
        <v>40.65</v>
      </c>
      <c r="K140" s="29">
        <f t="shared" si="8"/>
        <v>0</v>
      </c>
      <c r="L140" s="28">
        <f t="shared" si="10"/>
        <v>47.153999999999996</v>
      </c>
      <c r="M140" s="30">
        <f t="shared" si="11"/>
        <v>0</v>
      </c>
    </row>
    <row r="141" spans="1:13" x14ac:dyDescent="0.25">
      <c r="A141" s="26">
        <v>32582</v>
      </c>
      <c r="B141" s="25" t="s">
        <v>1328</v>
      </c>
      <c r="C141" s="26" t="str">
        <f t="shared" si="9"/>
        <v>01307</v>
      </c>
      <c r="D141" s="26">
        <v>4</v>
      </c>
      <c r="E141" s="75" t="s">
        <v>456</v>
      </c>
      <c r="F141" s="27" t="s">
        <v>1245</v>
      </c>
      <c r="G141" s="39" t="s">
        <v>67</v>
      </c>
      <c r="H141" s="40">
        <v>415885016</v>
      </c>
      <c r="I141" s="80">
        <f>SUMIF(Tabla1[SKU AVANTE],'Comanda F'!G141,Tabla1[PIEZAS])</f>
        <v>0</v>
      </c>
      <c r="J141" s="46">
        <v>40.65</v>
      </c>
      <c r="K141" s="29">
        <f t="shared" si="8"/>
        <v>0</v>
      </c>
      <c r="L141" s="28">
        <f t="shared" si="10"/>
        <v>47.153999999999996</v>
      </c>
      <c r="M141" s="30">
        <f t="shared" si="11"/>
        <v>0</v>
      </c>
    </row>
    <row r="142" spans="1:13" x14ac:dyDescent="0.25">
      <c r="A142" s="26">
        <v>32582</v>
      </c>
      <c r="B142" s="25" t="s">
        <v>1328</v>
      </c>
      <c r="C142" s="26" t="str">
        <f t="shared" si="9"/>
        <v>A5432</v>
      </c>
      <c r="D142" s="26">
        <v>1</v>
      </c>
      <c r="E142" s="75" t="s">
        <v>458</v>
      </c>
      <c r="F142" s="27" t="s">
        <v>1233</v>
      </c>
      <c r="G142" s="39" t="s">
        <v>68</v>
      </c>
      <c r="H142" s="40">
        <v>415885037</v>
      </c>
      <c r="I142" s="80">
        <f>SUMIF(Tabla1[SKU AVANTE],'Comanda F'!G142,Tabla1[PIEZAS])</f>
        <v>0</v>
      </c>
      <c r="J142" s="46">
        <v>40.65</v>
      </c>
      <c r="K142" s="29">
        <f t="shared" si="8"/>
        <v>0</v>
      </c>
      <c r="L142" s="28">
        <f t="shared" si="10"/>
        <v>47.153999999999996</v>
      </c>
      <c r="M142" s="30">
        <f t="shared" si="11"/>
        <v>0</v>
      </c>
    </row>
    <row r="143" spans="1:13" x14ac:dyDescent="0.25">
      <c r="A143" s="26">
        <v>32582</v>
      </c>
      <c r="B143" s="25" t="s">
        <v>1328</v>
      </c>
      <c r="C143" s="26" t="str">
        <f t="shared" si="9"/>
        <v>A5432</v>
      </c>
      <c r="D143" s="26">
        <v>2</v>
      </c>
      <c r="E143" s="75" t="s">
        <v>458</v>
      </c>
      <c r="F143" s="27" t="s">
        <v>1234</v>
      </c>
      <c r="G143" s="39" t="s">
        <v>70</v>
      </c>
      <c r="H143" s="40">
        <v>415885039</v>
      </c>
      <c r="I143" s="80">
        <f>SUMIF(Tabla1[SKU AVANTE],'Comanda F'!G143,Tabla1[PIEZAS])</f>
        <v>0</v>
      </c>
      <c r="J143" s="46">
        <v>40.65</v>
      </c>
      <c r="K143" s="29">
        <f t="shared" si="8"/>
        <v>0</v>
      </c>
      <c r="L143" s="28">
        <f t="shared" si="10"/>
        <v>47.153999999999996</v>
      </c>
      <c r="M143" s="30">
        <f t="shared" si="11"/>
        <v>0</v>
      </c>
    </row>
    <row r="144" spans="1:13" x14ac:dyDescent="0.25">
      <c r="A144" s="26">
        <v>32582</v>
      </c>
      <c r="B144" s="25" t="s">
        <v>1328</v>
      </c>
      <c r="C144" s="26" t="str">
        <f t="shared" si="9"/>
        <v>A5432</v>
      </c>
      <c r="D144" s="26">
        <v>3</v>
      </c>
      <c r="E144" s="75" t="s">
        <v>458</v>
      </c>
      <c r="F144" s="27" t="s">
        <v>1235</v>
      </c>
      <c r="G144" s="39" t="s">
        <v>69</v>
      </c>
      <c r="H144" s="40">
        <v>415885038</v>
      </c>
      <c r="I144" s="80">
        <f>SUMIF(Tabla1[SKU AVANTE],'Comanda F'!G144,Tabla1[PIEZAS])</f>
        <v>0</v>
      </c>
      <c r="J144" s="46">
        <v>40.65</v>
      </c>
      <c r="K144" s="29">
        <f t="shared" si="8"/>
        <v>0</v>
      </c>
      <c r="L144" s="28">
        <f t="shared" si="10"/>
        <v>47.153999999999996</v>
      </c>
      <c r="M144" s="30">
        <f t="shared" si="11"/>
        <v>0</v>
      </c>
    </row>
    <row r="145" spans="1:13" x14ac:dyDescent="0.25">
      <c r="A145" s="26">
        <v>32582</v>
      </c>
      <c r="B145" s="25" t="s">
        <v>1328</v>
      </c>
      <c r="C145" s="26" t="str">
        <f t="shared" si="9"/>
        <v>A5432</v>
      </c>
      <c r="D145" s="26">
        <v>4</v>
      </c>
      <c r="E145" s="75" t="s">
        <v>458</v>
      </c>
      <c r="F145" s="27" t="s">
        <v>1245</v>
      </c>
      <c r="G145" s="39" t="s">
        <v>71</v>
      </c>
      <c r="H145" s="40">
        <v>415885040</v>
      </c>
      <c r="I145" s="80">
        <f>SUMIF(Tabla1[SKU AVANTE],'Comanda F'!G145,Tabla1[PIEZAS])</f>
        <v>0</v>
      </c>
      <c r="J145" s="46">
        <v>40.65</v>
      </c>
      <c r="K145" s="29">
        <f t="shared" si="8"/>
        <v>0</v>
      </c>
      <c r="L145" s="28">
        <f t="shared" si="10"/>
        <v>47.153999999999996</v>
      </c>
      <c r="M145" s="30">
        <f t="shared" si="11"/>
        <v>0</v>
      </c>
    </row>
    <row r="146" spans="1:13" x14ac:dyDescent="0.25">
      <c r="A146" s="26">
        <v>32582</v>
      </c>
      <c r="B146" s="25" t="s">
        <v>1328</v>
      </c>
      <c r="C146" s="26" t="str">
        <f t="shared" si="9"/>
        <v>D5835</v>
      </c>
      <c r="D146" s="26">
        <v>1</v>
      </c>
      <c r="E146" s="75" t="s">
        <v>731</v>
      </c>
      <c r="F146" s="27" t="s">
        <v>1233</v>
      </c>
      <c r="G146" s="39" t="s">
        <v>916</v>
      </c>
      <c r="H146" s="40">
        <v>454285001</v>
      </c>
      <c r="I146" s="80">
        <f>SUMIF(Tabla1[SKU AVANTE],'Comanda F'!G146,Tabla1[PIEZAS])</f>
        <v>0</v>
      </c>
      <c r="J146" s="46">
        <v>40.65</v>
      </c>
      <c r="K146" s="29">
        <f t="shared" si="8"/>
        <v>0</v>
      </c>
      <c r="L146" s="28">
        <f t="shared" si="10"/>
        <v>47.153999999999996</v>
      </c>
      <c r="M146" s="30">
        <f t="shared" si="11"/>
        <v>0</v>
      </c>
    </row>
    <row r="147" spans="1:13" x14ac:dyDescent="0.25">
      <c r="A147" s="26">
        <v>32582</v>
      </c>
      <c r="B147" s="25" t="s">
        <v>1328</v>
      </c>
      <c r="C147" s="26" t="str">
        <f t="shared" si="9"/>
        <v>D5835</v>
      </c>
      <c r="D147" s="26">
        <v>2</v>
      </c>
      <c r="E147" s="75" t="s">
        <v>731</v>
      </c>
      <c r="F147" s="27" t="s">
        <v>1234</v>
      </c>
      <c r="G147" s="39" t="s">
        <v>917</v>
      </c>
      <c r="H147" s="40">
        <v>454285002</v>
      </c>
      <c r="I147" s="80">
        <f>SUMIF(Tabla1[SKU AVANTE],'Comanda F'!G147,Tabla1[PIEZAS])</f>
        <v>0</v>
      </c>
      <c r="J147" s="46">
        <v>40.65</v>
      </c>
      <c r="K147" s="29">
        <f t="shared" si="8"/>
        <v>0</v>
      </c>
      <c r="L147" s="28">
        <f t="shared" si="10"/>
        <v>47.153999999999996</v>
      </c>
      <c r="M147" s="30">
        <f t="shared" si="11"/>
        <v>0</v>
      </c>
    </row>
    <row r="148" spans="1:13" x14ac:dyDescent="0.25">
      <c r="A148" s="26">
        <v>32582</v>
      </c>
      <c r="B148" s="25" t="s">
        <v>1328</v>
      </c>
      <c r="C148" s="26" t="str">
        <f t="shared" si="9"/>
        <v>D5835</v>
      </c>
      <c r="D148" s="26">
        <v>3</v>
      </c>
      <c r="E148" s="75" t="s">
        <v>731</v>
      </c>
      <c r="F148" s="27" t="s">
        <v>1235</v>
      </c>
      <c r="G148" s="39" t="s">
        <v>918</v>
      </c>
      <c r="H148" s="40">
        <v>454285003</v>
      </c>
      <c r="I148" s="80">
        <f>SUMIF(Tabla1[SKU AVANTE],'Comanda F'!G148,Tabla1[PIEZAS])</f>
        <v>0</v>
      </c>
      <c r="J148" s="46">
        <v>40.65</v>
      </c>
      <c r="K148" s="29">
        <f t="shared" si="8"/>
        <v>0</v>
      </c>
      <c r="L148" s="28">
        <f t="shared" si="10"/>
        <v>47.153999999999996</v>
      </c>
      <c r="M148" s="30">
        <f t="shared" si="11"/>
        <v>0</v>
      </c>
    </row>
    <row r="149" spans="1:13" x14ac:dyDescent="0.25">
      <c r="A149" s="26">
        <v>32582</v>
      </c>
      <c r="B149" s="25" t="s">
        <v>1328</v>
      </c>
      <c r="C149" s="26" t="str">
        <f t="shared" si="9"/>
        <v>D5835</v>
      </c>
      <c r="D149" s="26">
        <v>4</v>
      </c>
      <c r="E149" s="75" t="s">
        <v>731</v>
      </c>
      <c r="F149" s="27" t="s">
        <v>1245</v>
      </c>
      <c r="G149" s="39" t="s">
        <v>919</v>
      </c>
      <c r="H149" s="40">
        <v>454285004</v>
      </c>
      <c r="I149" s="80">
        <f>SUMIF(Tabla1[SKU AVANTE],'Comanda F'!G149,Tabla1[PIEZAS])</f>
        <v>0</v>
      </c>
      <c r="J149" s="46">
        <v>40.65</v>
      </c>
      <c r="K149" s="29">
        <f t="shared" si="8"/>
        <v>0</v>
      </c>
      <c r="L149" s="28">
        <f t="shared" si="10"/>
        <v>47.153999999999996</v>
      </c>
      <c r="M149" s="30">
        <f t="shared" si="11"/>
        <v>0</v>
      </c>
    </row>
    <row r="150" spans="1:13" x14ac:dyDescent="0.25">
      <c r="A150" s="26">
        <v>32603</v>
      </c>
      <c r="B150" s="25" t="s">
        <v>1329</v>
      </c>
      <c r="C150" s="26" t="str">
        <f t="shared" si="9"/>
        <v>02820</v>
      </c>
      <c r="D150" s="26">
        <v>1</v>
      </c>
      <c r="E150" s="75" t="s">
        <v>445</v>
      </c>
      <c r="F150" s="27" t="s">
        <v>1246</v>
      </c>
      <c r="G150" s="39" t="s">
        <v>92</v>
      </c>
      <c r="H150" s="40">
        <v>415892047</v>
      </c>
      <c r="I150" s="80">
        <f>SUMIF(Tabla1[SKU AVANTE],'Comanda F'!G150,Tabla1[PIEZAS])</f>
        <v>0</v>
      </c>
      <c r="J150" s="46">
        <v>44</v>
      </c>
      <c r="K150" s="29">
        <f t="shared" si="8"/>
        <v>0</v>
      </c>
      <c r="L150" s="28">
        <f t="shared" si="10"/>
        <v>51.04</v>
      </c>
      <c r="M150" s="30">
        <f t="shared" si="11"/>
        <v>0</v>
      </c>
    </row>
    <row r="151" spans="1:13" x14ac:dyDescent="0.25">
      <c r="A151" s="26">
        <v>32603</v>
      </c>
      <c r="B151" s="25" t="s">
        <v>1329</v>
      </c>
      <c r="C151" s="26" t="str">
        <f t="shared" si="9"/>
        <v>02820</v>
      </c>
      <c r="D151" s="26">
        <v>2</v>
      </c>
      <c r="E151" s="75" t="s">
        <v>445</v>
      </c>
      <c r="F151" s="27" t="s">
        <v>1247</v>
      </c>
      <c r="G151" s="39" t="s">
        <v>93</v>
      </c>
      <c r="H151" s="40">
        <v>415892048</v>
      </c>
      <c r="I151" s="80">
        <f>SUMIF(Tabla1[SKU AVANTE],'Comanda F'!G151,Tabla1[PIEZAS])</f>
        <v>0</v>
      </c>
      <c r="J151" s="46">
        <v>44</v>
      </c>
      <c r="K151" s="29">
        <f t="shared" si="8"/>
        <v>0</v>
      </c>
      <c r="L151" s="28">
        <f t="shared" si="10"/>
        <v>51.04</v>
      </c>
      <c r="M151" s="30">
        <f t="shared" si="11"/>
        <v>0</v>
      </c>
    </row>
    <row r="152" spans="1:13" x14ac:dyDescent="0.25">
      <c r="A152" s="26">
        <v>32603</v>
      </c>
      <c r="B152" s="25" t="s">
        <v>1329</v>
      </c>
      <c r="C152" s="26" t="str">
        <f t="shared" si="9"/>
        <v>02820</v>
      </c>
      <c r="D152" s="26">
        <v>3</v>
      </c>
      <c r="E152" s="75" t="s">
        <v>445</v>
      </c>
      <c r="F152" s="27" t="s">
        <v>1248</v>
      </c>
      <c r="G152" s="39" t="s">
        <v>94</v>
      </c>
      <c r="H152" s="40">
        <v>415892049</v>
      </c>
      <c r="I152" s="80">
        <f>SUMIF(Tabla1[SKU AVANTE],'Comanda F'!G152,Tabla1[PIEZAS])</f>
        <v>0</v>
      </c>
      <c r="J152" s="46">
        <v>44</v>
      </c>
      <c r="K152" s="29">
        <f t="shared" si="8"/>
        <v>0</v>
      </c>
      <c r="L152" s="28">
        <f t="shared" si="10"/>
        <v>51.04</v>
      </c>
      <c r="M152" s="30">
        <f t="shared" si="11"/>
        <v>0</v>
      </c>
    </row>
    <row r="153" spans="1:13" x14ac:dyDescent="0.25">
      <c r="A153" s="26">
        <v>32603</v>
      </c>
      <c r="B153" s="25" t="s">
        <v>1329</v>
      </c>
      <c r="C153" s="26" t="str">
        <f t="shared" si="9"/>
        <v>02820</v>
      </c>
      <c r="D153" s="26">
        <v>4</v>
      </c>
      <c r="E153" s="75" t="s">
        <v>445</v>
      </c>
      <c r="F153" s="27" t="s">
        <v>1249</v>
      </c>
      <c r="G153" s="39" t="s">
        <v>95</v>
      </c>
      <c r="H153" s="40">
        <v>415892050</v>
      </c>
      <c r="I153" s="80">
        <f>SUMIF(Tabla1[SKU AVANTE],'Comanda F'!G153,Tabla1[PIEZAS])</f>
        <v>0</v>
      </c>
      <c r="J153" s="46">
        <v>44</v>
      </c>
      <c r="K153" s="29">
        <f t="shared" si="8"/>
        <v>0</v>
      </c>
      <c r="L153" s="28">
        <f t="shared" si="10"/>
        <v>51.04</v>
      </c>
      <c r="M153" s="30">
        <f t="shared" si="11"/>
        <v>0</v>
      </c>
    </row>
    <row r="154" spans="1:13" ht="24" x14ac:dyDescent="0.25">
      <c r="A154" s="26">
        <v>32603</v>
      </c>
      <c r="B154" s="25" t="s">
        <v>1329</v>
      </c>
      <c r="C154" s="26" t="str">
        <f t="shared" si="9"/>
        <v>C6606</v>
      </c>
      <c r="D154" s="26">
        <v>1</v>
      </c>
      <c r="E154" s="75" t="s">
        <v>652</v>
      </c>
      <c r="F154" s="27" t="s">
        <v>1246</v>
      </c>
      <c r="G154" s="39" t="s">
        <v>648</v>
      </c>
      <c r="H154" s="40">
        <v>416129001</v>
      </c>
      <c r="I154" s="80">
        <f>SUMIF(Tabla1[SKU AVANTE],'Comanda F'!G154,Tabla1[PIEZAS])</f>
        <v>0</v>
      </c>
      <c r="J154" s="46">
        <v>44</v>
      </c>
      <c r="K154" s="29">
        <f t="shared" si="8"/>
        <v>0</v>
      </c>
      <c r="L154" s="28">
        <f t="shared" si="10"/>
        <v>51.04</v>
      </c>
      <c r="M154" s="30">
        <f t="shared" si="11"/>
        <v>0</v>
      </c>
    </row>
    <row r="155" spans="1:13" ht="24" x14ac:dyDescent="0.25">
      <c r="A155" s="26">
        <v>32603</v>
      </c>
      <c r="B155" s="25" t="s">
        <v>1329</v>
      </c>
      <c r="C155" s="26" t="str">
        <f t="shared" si="9"/>
        <v>C6606</v>
      </c>
      <c r="D155" s="26">
        <v>2</v>
      </c>
      <c r="E155" s="75" t="s">
        <v>652</v>
      </c>
      <c r="F155" s="27" t="s">
        <v>1247</v>
      </c>
      <c r="G155" s="39" t="s">
        <v>649</v>
      </c>
      <c r="H155" s="40">
        <v>416129002</v>
      </c>
      <c r="I155" s="80">
        <f>SUMIF(Tabla1[SKU AVANTE],'Comanda F'!G155,Tabla1[PIEZAS])</f>
        <v>0</v>
      </c>
      <c r="J155" s="46">
        <v>44</v>
      </c>
      <c r="K155" s="29">
        <f t="shared" si="8"/>
        <v>0</v>
      </c>
      <c r="L155" s="28">
        <f t="shared" si="10"/>
        <v>51.04</v>
      </c>
      <c r="M155" s="30">
        <f t="shared" si="11"/>
        <v>0</v>
      </c>
    </row>
    <row r="156" spans="1:13" ht="24" x14ac:dyDescent="0.25">
      <c r="A156" s="26">
        <v>32603</v>
      </c>
      <c r="B156" s="25" t="s">
        <v>1329</v>
      </c>
      <c r="C156" s="26" t="str">
        <f t="shared" si="9"/>
        <v>C6606</v>
      </c>
      <c r="D156" s="26">
        <v>3</v>
      </c>
      <c r="E156" s="75" t="s">
        <v>652</v>
      </c>
      <c r="F156" s="27" t="s">
        <v>1248</v>
      </c>
      <c r="G156" s="39" t="s">
        <v>650</v>
      </c>
      <c r="H156" s="40">
        <v>416129003</v>
      </c>
      <c r="I156" s="80">
        <f>SUMIF(Tabla1[SKU AVANTE],'Comanda F'!G156,Tabla1[PIEZAS])</f>
        <v>0</v>
      </c>
      <c r="J156" s="46">
        <v>44</v>
      </c>
      <c r="K156" s="29">
        <f t="shared" si="8"/>
        <v>0</v>
      </c>
      <c r="L156" s="28">
        <f t="shared" si="10"/>
        <v>51.04</v>
      </c>
      <c r="M156" s="30">
        <f t="shared" si="11"/>
        <v>0</v>
      </c>
    </row>
    <row r="157" spans="1:13" ht="24" x14ac:dyDescent="0.25">
      <c r="A157" s="26">
        <v>32603</v>
      </c>
      <c r="B157" s="25" t="s">
        <v>1329</v>
      </c>
      <c r="C157" s="26" t="str">
        <f t="shared" si="9"/>
        <v>C6606</v>
      </c>
      <c r="D157" s="26">
        <v>4</v>
      </c>
      <c r="E157" s="75" t="s">
        <v>652</v>
      </c>
      <c r="F157" s="27" t="s">
        <v>1249</v>
      </c>
      <c r="G157" s="39" t="s">
        <v>651</v>
      </c>
      <c r="H157" s="40">
        <v>416129004</v>
      </c>
      <c r="I157" s="80">
        <f>SUMIF(Tabla1[SKU AVANTE],'Comanda F'!G157,Tabla1[PIEZAS])</f>
        <v>0</v>
      </c>
      <c r="J157" s="46">
        <v>44</v>
      </c>
      <c r="K157" s="29">
        <f t="shared" si="8"/>
        <v>0</v>
      </c>
      <c r="L157" s="28">
        <f t="shared" si="10"/>
        <v>51.04</v>
      </c>
      <c r="M157" s="30">
        <f t="shared" si="11"/>
        <v>0</v>
      </c>
    </row>
    <row r="158" spans="1:13" x14ac:dyDescent="0.25">
      <c r="A158" s="26">
        <v>32603</v>
      </c>
      <c r="B158" s="25" t="s">
        <v>1329</v>
      </c>
      <c r="C158" s="26" t="str">
        <f t="shared" si="9"/>
        <v>03415</v>
      </c>
      <c r="D158" s="26">
        <v>1</v>
      </c>
      <c r="E158" s="75" t="s">
        <v>462</v>
      </c>
      <c r="F158" s="27" t="s">
        <v>1246</v>
      </c>
      <c r="G158" s="39" t="s">
        <v>96</v>
      </c>
      <c r="H158" s="40">
        <v>415892063</v>
      </c>
      <c r="I158" s="80">
        <f>SUMIF(Tabla1[SKU AVANTE],'Comanda F'!G158,Tabla1[PIEZAS])</f>
        <v>0</v>
      </c>
      <c r="J158" s="46">
        <v>44</v>
      </c>
      <c r="K158" s="29">
        <f t="shared" si="8"/>
        <v>0</v>
      </c>
      <c r="L158" s="28">
        <f t="shared" si="10"/>
        <v>51.04</v>
      </c>
      <c r="M158" s="30">
        <f t="shared" si="11"/>
        <v>0</v>
      </c>
    </row>
    <row r="159" spans="1:13" x14ac:dyDescent="0.25">
      <c r="A159" s="26">
        <v>32603</v>
      </c>
      <c r="B159" s="25" t="s">
        <v>1329</v>
      </c>
      <c r="C159" s="26" t="str">
        <f t="shared" si="9"/>
        <v>03415</v>
      </c>
      <c r="D159" s="26">
        <v>2</v>
      </c>
      <c r="E159" s="75" t="s">
        <v>462</v>
      </c>
      <c r="F159" s="27" t="s">
        <v>1247</v>
      </c>
      <c r="G159" s="39" t="s">
        <v>97</v>
      </c>
      <c r="H159" s="40">
        <v>415892064</v>
      </c>
      <c r="I159" s="80">
        <f>SUMIF(Tabla1[SKU AVANTE],'Comanda F'!G159,Tabla1[PIEZAS])</f>
        <v>0</v>
      </c>
      <c r="J159" s="46">
        <v>44</v>
      </c>
      <c r="K159" s="29">
        <f t="shared" si="8"/>
        <v>0</v>
      </c>
      <c r="L159" s="28">
        <f t="shared" si="10"/>
        <v>51.04</v>
      </c>
      <c r="M159" s="30">
        <f t="shared" si="11"/>
        <v>0</v>
      </c>
    </row>
    <row r="160" spans="1:13" x14ac:dyDescent="0.25">
      <c r="A160" s="26">
        <v>32603</v>
      </c>
      <c r="B160" s="25" t="s">
        <v>1329</v>
      </c>
      <c r="C160" s="26" t="str">
        <f t="shared" si="9"/>
        <v>03415</v>
      </c>
      <c r="D160" s="26">
        <v>3</v>
      </c>
      <c r="E160" s="75" t="s">
        <v>462</v>
      </c>
      <c r="F160" s="27" t="s">
        <v>1248</v>
      </c>
      <c r="G160" s="39" t="s">
        <v>98</v>
      </c>
      <c r="H160" s="40">
        <v>415892065</v>
      </c>
      <c r="I160" s="80">
        <f>SUMIF(Tabla1[SKU AVANTE],'Comanda F'!G160,Tabla1[PIEZAS])</f>
        <v>0</v>
      </c>
      <c r="J160" s="46">
        <v>44</v>
      </c>
      <c r="K160" s="29">
        <f t="shared" si="8"/>
        <v>0</v>
      </c>
      <c r="L160" s="28">
        <f t="shared" si="10"/>
        <v>51.04</v>
      </c>
      <c r="M160" s="30">
        <f t="shared" si="11"/>
        <v>0</v>
      </c>
    </row>
    <row r="161" spans="1:13" x14ac:dyDescent="0.25">
      <c r="A161" s="26">
        <v>32603</v>
      </c>
      <c r="B161" s="25" t="s">
        <v>1329</v>
      </c>
      <c r="C161" s="26" t="str">
        <f t="shared" si="9"/>
        <v>03415</v>
      </c>
      <c r="D161" s="26">
        <v>4</v>
      </c>
      <c r="E161" s="75" t="s">
        <v>462</v>
      </c>
      <c r="F161" s="27" t="s">
        <v>1249</v>
      </c>
      <c r="G161" s="39" t="s">
        <v>99</v>
      </c>
      <c r="H161" s="40">
        <v>415892066</v>
      </c>
      <c r="I161" s="80">
        <f>SUMIF(Tabla1[SKU AVANTE],'Comanda F'!G161,Tabla1[PIEZAS])</f>
        <v>0</v>
      </c>
      <c r="J161" s="46">
        <v>44</v>
      </c>
      <c r="K161" s="29">
        <f t="shared" si="8"/>
        <v>0</v>
      </c>
      <c r="L161" s="28">
        <f t="shared" si="10"/>
        <v>51.04</v>
      </c>
      <c r="M161" s="30">
        <f t="shared" si="11"/>
        <v>0</v>
      </c>
    </row>
    <row r="162" spans="1:13" ht="24" x14ac:dyDescent="0.25">
      <c r="A162" s="26">
        <v>32603</v>
      </c>
      <c r="B162" s="25" t="s">
        <v>1329</v>
      </c>
      <c r="C162" s="26" t="str">
        <f t="shared" si="9"/>
        <v>03339</v>
      </c>
      <c r="D162" s="26">
        <v>1</v>
      </c>
      <c r="E162" s="75" t="s">
        <v>459</v>
      </c>
      <c r="F162" s="27" t="s">
        <v>1246</v>
      </c>
      <c r="G162" s="39" t="s">
        <v>100</v>
      </c>
      <c r="H162" s="40">
        <v>415892059</v>
      </c>
      <c r="I162" s="80">
        <f>SUMIF(Tabla1[SKU AVANTE],'Comanda F'!G162,Tabla1[PIEZAS])</f>
        <v>0</v>
      </c>
      <c r="J162" s="46">
        <v>44</v>
      </c>
      <c r="K162" s="29">
        <f t="shared" si="8"/>
        <v>0</v>
      </c>
      <c r="L162" s="28">
        <f t="shared" si="10"/>
        <v>51.04</v>
      </c>
      <c r="M162" s="30">
        <f t="shared" si="11"/>
        <v>0</v>
      </c>
    </row>
    <row r="163" spans="1:13" ht="24" x14ac:dyDescent="0.25">
      <c r="A163" s="26">
        <v>32603</v>
      </c>
      <c r="B163" s="25" t="s">
        <v>1329</v>
      </c>
      <c r="C163" s="26" t="str">
        <f t="shared" si="9"/>
        <v>03339</v>
      </c>
      <c r="D163" s="26">
        <v>2</v>
      </c>
      <c r="E163" s="75" t="s">
        <v>459</v>
      </c>
      <c r="F163" s="27" t="s">
        <v>1247</v>
      </c>
      <c r="G163" s="39" t="s">
        <v>101</v>
      </c>
      <c r="H163" s="40">
        <v>415892060</v>
      </c>
      <c r="I163" s="80">
        <f>SUMIF(Tabla1[SKU AVANTE],'Comanda F'!G163,Tabla1[PIEZAS])</f>
        <v>0</v>
      </c>
      <c r="J163" s="46">
        <v>44</v>
      </c>
      <c r="K163" s="29">
        <f t="shared" si="8"/>
        <v>0</v>
      </c>
      <c r="L163" s="28">
        <f t="shared" si="10"/>
        <v>51.04</v>
      </c>
      <c r="M163" s="30">
        <f t="shared" si="11"/>
        <v>0</v>
      </c>
    </row>
    <row r="164" spans="1:13" ht="24" x14ac:dyDescent="0.25">
      <c r="A164" s="26">
        <v>32603</v>
      </c>
      <c r="B164" s="25" t="s">
        <v>1329</v>
      </c>
      <c r="C164" s="26" t="str">
        <f t="shared" si="9"/>
        <v>03339</v>
      </c>
      <c r="D164" s="26">
        <v>3</v>
      </c>
      <c r="E164" s="75" t="s">
        <v>459</v>
      </c>
      <c r="F164" s="27" t="s">
        <v>1248</v>
      </c>
      <c r="G164" s="39" t="s">
        <v>102</v>
      </c>
      <c r="H164" s="40">
        <v>415892061</v>
      </c>
      <c r="I164" s="80">
        <f>SUMIF(Tabla1[SKU AVANTE],'Comanda F'!G164,Tabla1[PIEZAS])</f>
        <v>0</v>
      </c>
      <c r="J164" s="46">
        <v>44</v>
      </c>
      <c r="K164" s="29">
        <f t="shared" si="8"/>
        <v>0</v>
      </c>
      <c r="L164" s="28">
        <f t="shared" si="10"/>
        <v>51.04</v>
      </c>
      <c r="M164" s="30">
        <f t="shared" si="11"/>
        <v>0</v>
      </c>
    </row>
    <row r="165" spans="1:13" ht="24" x14ac:dyDescent="0.25">
      <c r="A165" s="26">
        <v>32603</v>
      </c>
      <c r="B165" s="25" t="s">
        <v>1329</v>
      </c>
      <c r="C165" s="26" t="str">
        <f t="shared" si="9"/>
        <v>03339</v>
      </c>
      <c r="D165" s="26">
        <v>4</v>
      </c>
      <c r="E165" s="75" t="s">
        <v>459</v>
      </c>
      <c r="F165" s="27" t="s">
        <v>1249</v>
      </c>
      <c r="G165" s="39" t="s">
        <v>103</v>
      </c>
      <c r="H165" s="40">
        <v>415892062</v>
      </c>
      <c r="I165" s="80">
        <f>SUMIF(Tabla1[SKU AVANTE],'Comanda F'!G165,Tabla1[PIEZAS])</f>
        <v>0</v>
      </c>
      <c r="J165" s="46">
        <v>44</v>
      </c>
      <c r="K165" s="29">
        <f t="shared" si="8"/>
        <v>0</v>
      </c>
      <c r="L165" s="28">
        <f t="shared" si="10"/>
        <v>51.04</v>
      </c>
      <c r="M165" s="30">
        <f t="shared" si="11"/>
        <v>0</v>
      </c>
    </row>
    <row r="166" spans="1:13" x14ac:dyDescent="0.25">
      <c r="A166" s="26">
        <v>32603</v>
      </c>
      <c r="B166" s="25" t="s">
        <v>1329</v>
      </c>
      <c r="C166" s="26" t="str">
        <f t="shared" si="9"/>
        <v>00207</v>
      </c>
      <c r="D166" s="26">
        <v>1</v>
      </c>
      <c r="E166" s="75" t="s">
        <v>447</v>
      </c>
      <c r="F166" s="27" t="s">
        <v>1246</v>
      </c>
      <c r="G166" s="39" t="s">
        <v>104</v>
      </c>
      <c r="H166" s="40">
        <v>415892001</v>
      </c>
      <c r="I166" s="80">
        <f>SUMIF(Tabla1[SKU AVANTE],'Comanda F'!G166,Tabla1[PIEZAS])</f>
        <v>0</v>
      </c>
      <c r="J166" s="46">
        <v>38</v>
      </c>
      <c r="K166" s="29">
        <f t="shared" si="8"/>
        <v>0</v>
      </c>
      <c r="L166" s="28">
        <f t="shared" si="10"/>
        <v>44.08</v>
      </c>
      <c r="M166" s="30">
        <f t="shared" si="11"/>
        <v>0</v>
      </c>
    </row>
    <row r="167" spans="1:13" x14ac:dyDescent="0.25">
      <c r="A167" s="26">
        <v>32603</v>
      </c>
      <c r="B167" s="25" t="s">
        <v>1329</v>
      </c>
      <c r="C167" s="26" t="str">
        <f t="shared" si="9"/>
        <v>00207</v>
      </c>
      <c r="D167" s="26">
        <v>2</v>
      </c>
      <c r="E167" s="75" t="s">
        <v>447</v>
      </c>
      <c r="F167" s="27" t="s">
        <v>1247</v>
      </c>
      <c r="G167" s="39" t="s">
        <v>105</v>
      </c>
      <c r="H167" s="40">
        <v>415892002</v>
      </c>
      <c r="I167" s="80">
        <f>SUMIF(Tabla1[SKU AVANTE],'Comanda F'!G167,Tabla1[PIEZAS])</f>
        <v>0</v>
      </c>
      <c r="J167" s="46">
        <v>38</v>
      </c>
      <c r="K167" s="29">
        <f t="shared" si="8"/>
        <v>0</v>
      </c>
      <c r="L167" s="28">
        <f t="shared" si="10"/>
        <v>44.08</v>
      </c>
      <c r="M167" s="30">
        <f t="shared" si="11"/>
        <v>0</v>
      </c>
    </row>
    <row r="168" spans="1:13" x14ac:dyDescent="0.25">
      <c r="A168" s="26">
        <v>32603</v>
      </c>
      <c r="B168" s="25" t="s">
        <v>1329</v>
      </c>
      <c r="C168" s="26" t="str">
        <f t="shared" si="9"/>
        <v>00207</v>
      </c>
      <c r="D168" s="26">
        <v>3</v>
      </c>
      <c r="E168" s="75" t="s">
        <v>447</v>
      </c>
      <c r="F168" s="27" t="s">
        <v>1248</v>
      </c>
      <c r="G168" s="39" t="s">
        <v>106</v>
      </c>
      <c r="H168" s="40">
        <v>415892003</v>
      </c>
      <c r="I168" s="80">
        <f>SUMIF(Tabla1[SKU AVANTE],'Comanda F'!G168,Tabla1[PIEZAS])</f>
        <v>0</v>
      </c>
      <c r="J168" s="46">
        <v>38</v>
      </c>
      <c r="K168" s="29">
        <f t="shared" si="8"/>
        <v>0</v>
      </c>
      <c r="L168" s="28">
        <f t="shared" si="10"/>
        <v>44.08</v>
      </c>
      <c r="M168" s="30">
        <f t="shared" si="11"/>
        <v>0</v>
      </c>
    </row>
    <row r="169" spans="1:13" x14ac:dyDescent="0.25">
      <c r="A169" s="26">
        <v>32603</v>
      </c>
      <c r="B169" s="25" t="s">
        <v>1329</v>
      </c>
      <c r="C169" s="26" t="str">
        <f t="shared" si="9"/>
        <v>00207</v>
      </c>
      <c r="D169" s="26">
        <v>4</v>
      </c>
      <c r="E169" s="75" t="s">
        <v>447</v>
      </c>
      <c r="F169" s="27" t="s">
        <v>1249</v>
      </c>
      <c r="G169" s="39" t="s">
        <v>107</v>
      </c>
      <c r="H169" s="40">
        <v>415892004</v>
      </c>
      <c r="I169" s="80">
        <f>SUMIF(Tabla1[SKU AVANTE],'Comanda F'!G169,Tabla1[PIEZAS])</f>
        <v>0</v>
      </c>
      <c r="J169" s="46">
        <v>38</v>
      </c>
      <c r="K169" s="29">
        <f t="shared" si="8"/>
        <v>0</v>
      </c>
      <c r="L169" s="28">
        <f t="shared" si="10"/>
        <v>44.08</v>
      </c>
      <c r="M169" s="30">
        <f t="shared" si="11"/>
        <v>0</v>
      </c>
    </row>
    <row r="170" spans="1:13" x14ac:dyDescent="0.25">
      <c r="A170" s="26">
        <v>32603</v>
      </c>
      <c r="B170" s="25" t="s">
        <v>1329</v>
      </c>
      <c r="C170" s="26" t="str">
        <f t="shared" si="9"/>
        <v>00207</v>
      </c>
      <c r="D170" s="26">
        <v>5</v>
      </c>
      <c r="E170" s="75" t="s">
        <v>447</v>
      </c>
      <c r="F170" s="27" t="s">
        <v>1250</v>
      </c>
      <c r="G170" s="39" t="s">
        <v>936</v>
      </c>
      <c r="H170" s="40">
        <v>435984001</v>
      </c>
      <c r="I170" s="80">
        <f>SUMIF(Tabla1[SKU AVANTE],'Comanda F'!G170,Tabla1[PIEZAS])</f>
        <v>0</v>
      </c>
      <c r="J170" s="46">
        <v>47.5</v>
      </c>
      <c r="K170" s="29">
        <f t="shared" si="8"/>
        <v>0</v>
      </c>
      <c r="L170" s="28">
        <f t="shared" si="10"/>
        <v>55.099999999999994</v>
      </c>
      <c r="M170" s="30">
        <f t="shared" si="11"/>
        <v>0</v>
      </c>
    </row>
    <row r="171" spans="1:13" x14ac:dyDescent="0.25">
      <c r="A171" s="26">
        <v>32603</v>
      </c>
      <c r="B171" s="25" t="s">
        <v>1329</v>
      </c>
      <c r="C171" s="26" t="str">
        <f t="shared" si="9"/>
        <v>A6713</v>
      </c>
      <c r="D171" s="26">
        <v>1</v>
      </c>
      <c r="E171" s="75" t="s">
        <v>457</v>
      </c>
      <c r="F171" s="27" t="s">
        <v>1246</v>
      </c>
      <c r="G171" s="39" t="s">
        <v>108</v>
      </c>
      <c r="H171" s="40">
        <v>415892039</v>
      </c>
      <c r="I171" s="80">
        <f>SUMIF(Tabla1[SKU AVANTE],'Comanda F'!G171,Tabla1[PIEZAS])</f>
        <v>0</v>
      </c>
      <c r="J171" s="46">
        <v>44</v>
      </c>
      <c r="K171" s="29">
        <f t="shared" si="8"/>
        <v>0</v>
      </c>
      <c r="L171" s="28">
        <f t="shared" si="10"/>
        <v>51.04</v>
      </c>
      <c r="M171" s="30">
        <f t="shared" si="11"/>
        <v>0</v>
      </c>
    </row>
    <row r="172" spans="1:13" x14ac:dyDescent="0.25">
      <c r="A172" s="26">
        <v>32603</v>
      </c>
      <c r="B172" s="25" t="s">
        <v>1329</v>
      </c>
      <c r="C172" s="26" t="str">
        <f t="shared" si="9"/>
        <v>A6713</v>
      </c>
      <c r="D172" s="26">
        <v>2</v>
      </c>
      <c r="E172" s="75" t="s">
        <v>457</v>
      </c>
      <c r="F172" s="27" t="s">
        <v>1247</v>
      </c>
      <c r="G172" s="39" t="s">
        <v>109</v>
      </c>
      <c r="H172" s="40">
        <v>415892040</v>
      </c>
      <c r="I172" s="80">
        <f>SUMIF(Tabla1[SKU AVANTE],'Comanda F'!G172,Tabla1[PIEZAS])</f>
        <v>0</v>
      </c>
      <c r="J172" s="46">
        <v>44</v>
      </c>
      <c r="K172" s="29">
        <f t="shared" si="8"/>
        <v>0</v>
      </c>
      <c r="L172" s="28">
        <f t="shared" si="10"/>
        <v>51.04</v>
      </c>
      <c r="M172" s="30">
        <f t="shared" si="11"/>
        <v>0</v>
      </c>
    </row>
    <row r="173" spans="1:13" x14ac:dyDescent="0.25">
      <c r="A173" s="26">
        <v>32603</v>
      </c>
      <c r="B173" s="25" t="s">
        <v>1329</v>
      </c>
      <c r="C173" s="26" t="str">
        <f t="shared" si="9"/>
        <v>A6713</v>
      </c>
      <c r="D173" s="26">
        <v>3</v>
      </c>
      <c r="E173" s="75" t="s">
        <v>457</v>
      </c>
      <c r="F173" s="27" t="s">
        <v>1248</v>
      </c>
      <c r="G173" s="39" t="s">
        <v>110</v>
      </c>
      <c r="H173" s="40">
        <v>415892041</v>
      </c>
      <c r="I173" s="80">
        <f>SUMIF(Tabla1[SKU AVANTE],'Comanda F'!G173,Tabla1[PIEZAS])</f>
        <v>0</v>
      </c>
      <c r="J173" s="46">
        <v>44</v>
      </c>
      <c r="K173" s="29">
        <f t="shared" si="8"/>
        <v>0</v>
      </c>
      <c r="L173" s="28">
        <f t="shared" si="10"/>
        <v>51.04</v>
      </c>
      <c r="M173" s="30">
        <f t="shared" si="11"/>
        <v>0</v>
      </c>
    </row>
    <row r="174" spans="1:13" x14ac:dyDescent="0.25">
      <c r="A174" s="26">
        <v>32603</v>
      </c>
      <c r="B174" s="25" t="s">
        <v>1329</v>
      </c>
      <c r="C174" s="26" t="str">
        <f t="shared" si="9"/>
        <v>A6713</v>
      </c>
      <c r="D174" s="26">
        <v>4</v>
      </c>
      <c r="E174" s="75" t="s">
        <v>457</v>
      </c>
      <c r="F174" s="27" t="s">
        <v>1249</v>
      </c>
      <c r="G174" s="39" t="s">
        <v>111</v>
      </c>
      <c r="H174" s="40">
        <v>415892042</v>
      </c>
      <c r="I174" s="80">
        <f>SUMIF(Tabla1[SKU AVANTE],'Comanda F'!G174,Tabla1[PIEZAS])</f>
        <v>0</v>
      </c>
      <c r="J174" s="46">
        <v>44</v>
      </c>
      <c r="K174" s="29">
        <f t="shared" si="8"/>
        <v>0</v>
      </c>
      <c r="L174" s="28">
        <f t="shared" si="10"/>
        <v>51.04</v>
      </c>
      <c r="M174" s="30">
        <f t="shared" si="11"/>
        <v>0</v>
      </c>
    </row>
    <row r="175" spans="1:13" x14ac:dyDescent="0.25">
      <c r="A175" s="26">
        <v>32603</v>
      </c>
      <c r="B175" s="25" t="s">
        <v>1329</v>
      </c>
      <c r="C175" s="26" t="str">
        <f t="shared" si="9"/>
        <v>01549</v>
      </c>
      <c r="D175" s="26">
        <v>1</v>
      </c>
      <c r="E175" s="75" t="s">
        <v>448</v>
      </c>
      <c r="F175" s="27" t="s">
        <v>1246</v>
      </c>
      <c r="G175" s="39" t="s">
        <v>112</v>
      </c>
      <c r="H175" s="40">
        <v>415892005</v>
      </c>
      <c r="I175" s="80">
        <f>SUMIF(Tabla1[SKU AVANTE],'Comanda F'!G175,Tabla1[PIEZAS])</f>
        <v>0</v>
      </c>
      <c r="J175" s="46">
        <v>44</v>
      </c>
      <c r="K175" s="29">
        <f t="shared" si="8"/>
        <v>0</v>
      </c>
      <c r="L175" s="28">
        <f t="shared" si="10"/>
        <v>51.04</v>
      </c>
      <c r="M175" s="30">
        <f t="shared" si="11"/>
        <v>0</v>
      </c>
    </row>
    <row r="176" spans="1:13" x14ac:dyDescent="0.25">
      <c r="A176" s="26">
        <v>32603</v>
      </c>
      <c r="B176" s="25" t="s">
        <v>1329</v>
      </c>
      <c r="C176" s="26" t="str">
        <f t="shared" si="9"/>
        <v>01549</v>
      </c>
      <c r="D176" s="26">
        <v>2</v>
      </c>
      <c r="E176" s="75" t="s">
        <v>448</v>
      </c>
      <c r="F176" s="27" t="s">
        <v>1247</v>
      </c>
      <c r="G176" s="39" t="s">
        <v>113</v>
      </c>
      <c r="H176" s="40">
        <v>415892006</v>
      </c>
      <c r="I176" s="80">
        <f>SUMIF(Tabla1[SKU AVANTE],'Comanda F'!G176,Tabla1[PIEZAS])</f>
        <v>0</v>
      </c>
      <c r="J176" s="46">
        <v>44</v>
      </c>
      <c r="K176" s="29">
        <f t="shared" si="8"/>
        <v>0</v>
      </c>
      <c r="L176" s="28">
        <f t="shared" si="10"/>
        <v>51.04</v>
      </c>
      <c r="M176" s="30">
        <f t="shared" si="11"/>
        <v>0</v>
      </c>
    </row>
    <row r="177" spans="1:13" x14ac:dyDescent="0.25">
      <c r="A177" s="26">
        <v>32603</v>
      </c>
      <c r="B177" s="25" t="s">
        <v>1329</v>
      </c>
      <c r="C177" s="26" t="str">
        <f t="shared" si="9"/>
        <v>01549</v>
      </c>
      <c r="D177" s="26">
        <v>3</v>
      </c>
      <c r="E177" s="75" t="s">
        <v>448</v>
      </c>
      <c r="F177" s="27" t="s">
        <v>1248</v>
      </c>
      <c r="G177" s="39" t="s">
        <v>114</v>
      </c>
      <c r="H177" s="40">
        <v>415892007</v>
      </c>
      <c r="I177" s="80">
        <f>SUMIF(Tabla1[SKU AVANTE],'Comanda F'!G177,Tabla1[PIEZAS])</f>
        <v>0</v>
      </c>
      <c r="J177" s="46">
        <v>44</v>
      </c>
      <c r="K177" s="29">
        <f t="shared" si="8"/>
        <v>0</v>
      </c>
      <c r="L177" s="28">
        <f t="shared" si="10"/>
        <v>51.04</v>
      </c>
      <c r="M177" s="30">
        <f t="shared" si="11"/>
        <v>0</v>
      </c>
    </row>
    <row r="178" spans="1:13" x14ac:dyDescent="0.25">
      <c r="A178" s="26">
        <v>32603</v>
      </c>
      <c r="B178" s="25" t="s">
        <v>1329</v>
      </c>
      <c r="C178" s="26" t="str">
        <f t="shared" si="9"/>
        <v>01549</v>
      </c>
      <c r="D178" s="26">
        <v>4</v>
      </c>
      <c r="E178" s="75" t="s">
        <v>448</v>
      </c>
      <c r="F178" s="27" t="s">
        <v>1249</v>
      </c>
      <c r="G178" s="39" t="s">
        <v>115</v>
      </c>
      <c r="H178" s="40">
        <v>415892008</v>
      </c>
      <c r="I178" s="80">
        <f>SUMIF(Tabla1[SKU AVANTE],'Comanda F'!G178,Tabla1[PIEZAS])</f>
        <v>0</v>
      </c>
      <c r="J178" s="46">
        <v>44</v>
      </c>
      <c r="K178" s="29">
        <f t="shared" si="8"/>
        <v>0</v>
      </c>
      <c r="L178" s="28">
        <f t="shared" si="10"/>
        <v>51.04</v>
      </c>
      <c r="M178" s="30">
        <f t="shared" si="11"/>
        <v>0</v>
      </c>
    </row>
    <row r="179" spans="1:13" ht="24" x14ac:dyDescent="0.25">
      <c r="A179" s="26">
        <v>32603</v>
      </c>
      <c r="B179" s="25" t="s">
        <v>1329</v>
      </c>
      <c r="C179" s="26" t="str">
        <f t="shared" si="9"/>
        <v>C6408</v>
      </c>
      <c r="D179" s="26">
        <v>1</v>
      </c>
      <c r="E179" s="75" t="s">
        <v>662</v>
      </c>
      <c r="F179" s="27" t="s">
        <v>1246</v>
      </c>
      <c r="G179" s="39" t="s">
        <v>658</v>
      </c>
      <c r="H179" s="40">
        <v>415892075</v>
      </c>
      <c r="I179" s="80">
        <f>SUMIF(Tabla1[SKU AVANTE],'Comanda F'!G179,Tabla1[PIEZAS])</f>
        <v>0</v>
      </c>
      <c r="J179" s="46">
        <v>44</v>
      </c>
      <c r="K179" s="29">
        <f t="shared" si="8"/>
        <v>0</v>
      </c>
      <c r="L179" s="28">
        <f t="shared" si="10"/>
        <v>51.04</v>
      </c>
      <c r="M179" s="30">
        <f t="shared" si="11"/>
        <v>0</v>
      </c>
    </row>
    <row r="180" spans="1:13" ht="24" x14ac:dyDescent="0.25">
      <c r="A180" s="26">
        <v>32603</v>
      </c>
      <c r="B180" s="25" t="s">
        <v>1329</v>
      </c>
      <c r="C180" s="26" t="str">
        <f t="shared" si="9"/>
        <v>C6408</v>
      </c>
      <c r="D180" s="26">
        <v>2</v>
      </c>
      <c r="E180" s="75" t="s">
        <v>662</v>
      </c>
      <c r="F180" s="27" t="s">
        <v>1247</v>
      </c>
      <c r="G180" s="39" t="s">
        <v>659</v>
      </c>
      <c r="H180" s="40">
        <v>415892076</v>
      </c>
      <c r="I180" s="80">
        <f>SUMIF(Tabla1[SKU AVANTE],'Comanda F'!G180,Tabla1[PIEZAS])</f>
        <v>0</v>
      </c>
      <c r="J180" s="46">
        <v>44</v>
      </c>
      <c r="K180" s="29">
        <f t="shared" si="8"/>
        <v>0</v>
      </c>
      <c r="L180" s="28">
        <f t="shared" si="10"/>
        <v>51.04</v>
      </c>
      <c r="M180" s="30">
        <f t="shared" si="11"/>
        <v>0</v>
      </c>
    </row>
    <row r="181" spans="1:13" ht="24" x14ac:dyDescent="0.25">
      <c r="A181" s="26">
        <v>32603</v>
      </c>
      <c r="B181" s="25" t="s">
        <v>1329</v>
      </c>
      <c r="C181" s="26" t="str">
        <f t="shared" si="9"/>
        <v>C6408</v>
      </c>
      <c r="D181" s="26">
        <v>3</v>
      </c>
      <c r="E181" s="75" t="s">
        <v>662</v>
      </c>
      <c r="F181" s="27" t="s">
        <v>1248</v>
      </c>
      <c r="G181" s="39" t="s">
        <v>660</v>
      </c>
      <c r="H181" s="40">
        <v>415892077</v>
      </c>
      <c r="I181" s="80">
        <f>SUMIF(Tabla1[SKU AVANTE],'Comanda F'!G181,Tabla1[PIEZAS])</f>
        <v>0</v>
      </c>
      <c r="J181" s="46">
        <v>44</v>
      </c>
      <c r="K181" s="29">
        <f t="shared" si="8"/>
        <v>0</v>
      </c>
      <c r="L181" s="28">
        <f t="shared" si="10"/>
        <v>51.04</v>
      </c>
      <c r="M181" s="30">
        <f t="shared" si="11"/>
        <v>0</v>
      </c>
    </row>
    <row r="182" spans="1:13" ht="24" x14ac:dyDescent="0.25">
      <c r="A182" s="26">
        <v>32603</v>
      </c>
      <c r="B182" s="25" t="s">
        <v>1329</v>
      </c>
      <c r="C182" s="26" t="str">
        <f t="shared" si="9"/>
        <v>C6408</v>
      </c>
      <c r="D182" s="26">
        <v>4</v>
      </c>
      <c r="E182" s="75" t="s">
        <v>662</v>
      </c>
      <c r="F182" s="27" t="s">
        <v>1249</v>
      </c>
      <c r="G182" s="39" t="s">
        <v>661</v>
      </c>
      <c r="H182" s="40">
        <v>415892078</v>
      </c>
      <c r="I182" s="80">
        <f>SUMIF(Tabla1[SKU AVANTE],'Comanda F'!G182,Tabla1[PIEZAS])</f>
        <v>0</v>
      </c>
      <c r="J182" s="46">
        <v>44</v>
      </c>
      <c r="K182" s="29">
        <f t="shared" si="8"/>
        <v>0</v>
      </c>
      <c r="L182" s="28">
        <f t="shared" si="10"/>
        <v>51.04</v>
      </c>
      <c r="M182" s="30">
        <f t="shared" si="11"/>
        <v>0</v>
      </c>
    </row>
    <row r="183" spans="1:13" x14ac:dyDescent="0.25">
      <c r="A183" s="26">
        <v>32603</v>
      </c>
      <c r="B183" s="25" t="s">
        <v>1329</v>
      </c>
      <c r="C183" s="26" t="str">
        <f t="shared" si="9"/>
        <v>07378</v>
      </c>
      <c r="D183" s="26">
        <v>1</v>
      </c>
      <c r="E183" s="75" t="s">
        <v>463</v>
      </c>
      <c r="F183" s="27" t="s">
        <v>1246</v>
      </c>
      <c r="G183" s="39" t="s">
        <v>116</v>
      </c>
      <c r="H183" s="40">
        <v>415892035</v>
      </c>
      <c r="I183" s="80">
        <f>SUMIF(Tabla1[SKU AVANTE],'Comanda F'!G183,Tabla1[PIEZAS])</f>
        <v>0</v>
      </c>
      <c r="J183" s="46">
        <v>44</v>
      </c>
      <c r="K183" s="29">
        <f t="shared" si="8"/>
        <v>0</v>
      </c>
      <c r="L183" s="28">
        <f t="shared" si="10"/>
        <v>51.04</v>
      </c>
      <c r="M183" s="30">
        <f t="shared" si="11"/>
        <v>0</v>
      </c>
    </row>
    <row r="184" spans="1:13" x14ac:dyDescent="0.25">
      <c r="A184" s="26">
        <v>32603</v>
      </c>
      <c r="B184" s="25" t="s">
        <v>1329</v>
      </c>
      <c r="C184" s="26" t="str">
        <f t="shared" si="9"/>
        <v>07378</v>
      </c>
      <c r="D184" s="26">
        <v>2</v>
      </c>
      <c r="E184" s="75" t="s">
        <v>463</v>
      </c>
      <c r="F184" s="27" t="s">
        <v>1247</v>
      </c>
      <c r="G184" s="39" t="s">
        <v>117</v>
      </c>
      <c r="H184" s="40">
        <v>415892036</v>
      </c>
      <c r="I184" s="80">
        <f>SUMIF(Tabla1[SKU AVANTE],'Comanda F'!G184,Tabla1[PIEZAS])</f>
        <v>0</v>
      </c>
      <c r="J184" s="46">
        <v>44</v>
      </c>
      <c r="K184" s="29">
        <f t="shared" si="8"/>
        <v>0</v>
      </c>
      <c r="L184" s="28">
        <f t="shared" si="10"/>
        <v>51.04</v>
      </c>
      <c r="M184" s="30">
        <f t="shared" si="11"/>
        <v>0</v>
      </c>
    </row>
    <row r="185" spans="1:13" x14ac:dyDescent="0.25">
      <c r="A185" s="26">
        <v>32603</v>
      </c>
      <c r="B185" s="25" t="s">
        <v>1329</v>
      </c>
      <c r="C185" s="26" t="str">
        <f t="shared" si="9"/>
        <v>07378</v>
      </c>
      <c r="D185" s="26">
        <v>3</v>
      </c>
      <c r="E185" s="75" t="s">
        <v>463</v>
      </c>
      <c r="F185" s="27" t="s">
        <v>1248</v>
      </c>
      <c r="G185" s="39" t="s">
        <v>118</v>
      </c>
      <c r="H185" s="40">
        <v>415892037</v>
      </c>
      <c r="I185" s="80">
        <f>SUMIF(Tabla1[SKU AVANTE],'Comanda F'!G185,Tabla1[PIEZAS])</f>
        <v>0</v>
      </c>
      <c r="J185" s="46">
        <v>44</v>
      </c>
      <c r="K185" s="29">
        <f t="shared" si="8"/>
        <v>0</v>
      </c>
      <c r="L185" s="28">
        <f t="shared" si="10"/>
        <v>51.04</v>
      </c>
      <c r="M185" s="30">
        <f t="shared" si="11"/>
        <v>0</v>
      </c>
    </row>
    <row r="186" spans="1:13" x14ac:dyDescent="0.25">
      <c r="A186" s="26">
        <v>32603</v>
      </c>
      <c r="B186" s="25" t="s">
        <v>1329</v>
      </c>
      <c r="C186" s="26" t="str">
        <f t="shared" si="9"/>
        <v>07378</v>
      </c>
      <c r="D186" s="26">
        <v>4</v>
      </c>
      <c r="E186" s="75" t="s">
        <v>463</v>
      </c>
      <c r="F186" s="27" t="s">
        <v>1249</v>
      </c>
      <c r="G186" s="39" t="s">
        <v>119</v>
      </c>
      <c r="H186" s="40">
        <v>415892038</v>
      </c>
      <c r="I186" s="80">
        <f>SUMIF(Tabla1[SKU AVANTE],'Comanda F'!G186,Tabla1[PIEZAS])</f>
        <v>0</v>
      </c>
      <c r="J186" s="46">
        <v>44</v>
      </c>
      <c r="K186" s="29">
        <f t="shared" si="8"/>
        <v>0</v>
      </c>
      <c r="L186" s="28">
        <f t="shared" si="10"/>
        <v>51.04</v>
      </c>
      <c r="M186" s="30">
        <f t="shared" si="11"/>
        <v>0</v>
      </c>
    </row>
    <row r="187" spans="1:13" x14ac:dyDescent="0.25">
      <c r="A187" s="26">
        <v>32603</v>
      </c>
      <c r="B187" s="25" t="s">
        <v>1329</v>
      </c>
      <c r="C187" s="26" t="str">
        <f t="shared" si="9"/>
        <v>A5918</v>
      </c>
      <c r="D187" s="26">
        <v>1</v>
      </c>
      <c r="E187" s="75" t="s">
        <v>464</v>
      </c>
      <c r="F187" s="27" t="s">
        <v>1246</v>
      </c>
      <c r="G187" s="39" t="s">
        <v>120</v>
      </c>
      <c r="H187" s="40">
        <v>415892055</v>
      </c>
      <c r="I187" s="80">
        <f>SUMIF(Tabla1[SKU AVANTE],'Comanda F'!G187,Tabla1[PIEZAS])</f>
        <v>0</v>
      </c>
      <c r="J187" s="46">
        <v>44</v>
      </c>
      <c r="K187" s="29">
        <f t="shared" si="8"/>
        <v>0</v>
      </c>
      <c r="L187" s="28">
        <f t="shared" si="10"/>
        <v>51.04</v>
      </c>
      <c r="M187" s="30">
        <f t="shared" si="11"/>
        <v>0</v>
      </c>
    </row>
    <row r="188" spans="1:13" x14ac:dyDescent="0.25">
      <c r="A188" s="26">
        <v>32603</v>
      </c>
      <c r="B188" s="25" t="s">
        <v>1329</v>
      </c>
      <c r="C188" s="26" t="str">
        <f t="shared" si="9"/>
        <v>A5918</v>
      </c>
      <c r="D188" s="26">
        <v>2</v>
      </c>
      <c r="E188" s="75" t="s">
        <v>464</v>
      </c>
      <c r="F188" s="27" t="s">
        <v>1247</v>
      </c>
      <c r="G188" s="39" t="s">
        <v>121</v>
      </c>
      <c r="H188" s="40">
        <v>415892056</v>
      </c>
      <c r="I188" s="80">
        <f>SUMIF(Tabla1[SKU AVANTE],'Comanda F'!G188,Tabla1[PIEZAS])</f>
        <v>0</v>
      </c>
      <c r="J188" s="46">
        <v>44</v>
      </c>
      <c r="K188" s="29">
        <f t="shared" si="8"/>
        <v>0</v>
      </c>
      <c r="L188" s="28">
        <f t="shared" si="10"/>
        <v>51.04</v>
      </c>
      <c r="M188" s="30">
        <f t="shared" si="11"/>
        <v>0</v>
      </c>
    </row>
    <row r="189" spans="1:13" x14ac:dyDescent="0.25">
      <c r="A189" s="26">
        <v>32603</v>
      </c>
      <c r="B189" s="25" t="s">
        <v>1329</v>
      </c>
      <c r="C189" s="26" t="str">
        <f t="shared" si="9"/>
        <v>A5918</v>
      </c>
      <c r="D189" s="26">
        <v>3</v>
      </c>
      <c r="E189" s="75" t="s">
        <v>464</v>
      </c>
      <c r="F189" s="27" t="s">
        <v>1248</v>
      </c>
      <c r="G189" s="39" t="s">
        <v>122</v>
      </c>
      <c r="H189" s="40">
        <v>415892057</v>
      </c>
      <c r="I189" s="80">
        <f>SUMIF(Tabla1[SKU AVANTE],'Comanda F'!G189,Tabla1[PIEZAS])</f>
        <v>0</v>
      </c>
      <c r="J189" s="46">
        <v>44</v>
      </c>
      <c r="K189" s="29">
        <f t="shared" si="8"/>
        <v>0</v>
      </c>
      <c r="L189" s="28">
        <f t="shared" si="10"/>
        <v>51.04</v>
      </c>
      <c r="M189" s="30">
        <f t="shared" si="11"/>
        <v>0</v>
      </c>
    </row>
    <row r="190" spans="1:13" x14ac:dyDescent="0.25">
      <c r="A190" s="26">
        <v>32603</v>
      </c>
      <c r="B190" s="25" t="s">
        <v>1329</v>
      </c>
      <c r="C190" s="26" t="str">
        <f t="shared" si="9"/>
        <v>A5918</v>
      </c>
      <c r="D190" s="26">
        <v>4</v>
      </c>
      <c r="E190" s="75" t="s">
        <v>464</v>
      </c>
      <c r="F190" s="27" t="s">
        <v>1249</v>
      </c>
      <c r="G190" s="39" t="s">
        <v>123</v>
      </c>
      <c r="H190" s="40">
        <v>415892058</v>
      </c>
      <c r="I190" s="80">
        <f>SUMIF(Tabla1[SKU AVANTE],'Comanda F'!G190,Tabla1[PIEZAS])</f>
        <v>0</v>
      </c>
      <c r="J190" s="46">
        <v>44</v>
      </c>
      <c r="K190" s="29">
        <f t="shared" si="8"/>
        <v>0</v>
      </c>
      <c r="L190" s="28">
        <f t="shared" si="10"/>
        <v>51.04</v>
      </c>
      <c r="M190" s="30">
        <f t="shared" si="11"/>
        <v>0</v>
      </c>
    </row>
    <row r="191" spans="1:13" x14ac:dyDescent="0.25">
      <c r="A191" s="26">
        <v>32603</v>
      </c>
      <c r="B191" s="25" t="s">
        <v>1329</v>
      </c>
      <c r="C191" s="26" t="str">
        <f t="shared" si="9"/>
        <v>04000</v>
      </c>
      <c r="D191" s="26">
        <v>1</v>
      </c>
      <c r="E191" s="75" t="s">
        <v>450</v>
      </c>
      <c r="F191" s="27" t="s">
        <v>1246</v>
      </c>
      <c r="G191" s="39" t="s">
        <v>124</v>
      </c>
      <c r="H191" s="40">
        <v>415892009</v>
      </c>
      <c r="I191" s="80">
        <f>SUMIF(Tabla1[SKU AVANTE],'Comanda F'!G191,Tabla1[PIEZAS])</f>
        <v>0</v>
      </c>
      <c r="J191" s="46">
        <v>44</v>
      </c>
      <c r="K191" s="29">
        <f t="shared" si="8"/>
        <v>0</v>
      </c>
      <c r="L191" s="28">
        <f t="shared" si="10"/>
        <v>51.04</v>
      </c>
      <c r="M191" s="30">
        <f t="shared" si="11"/>
        <v>0</v>
      </c>
    </row>
    <row r="192" spans="1:13" x14ac:dyDescent="0.25">
      <c r="A192" s="26">
        <v>32603</v>
      </c>
      <c r="B192" s="25" t="s">
        <v>1329</v>
      </c>
      <c r="C192" s="26" t="str">
        <f t="shared" si="9"/>
        <v>04000</v>
      </c>
      <c r="D192" s="26">
        <v>2</v>
      </c>
      <c r="E192" s="75" t="s">
        <v>450</v>
      </c>
      <c r="F192" s="27" t="s">
        <v>1247</v>
      </c>
      <c r="G192" s="39" t="s">
        <v>125</v>
      </c>
      <c r="H192" s="40">
        <v>415892010</v>
      </c>
      <c r="I192" s="80">
        <f>SUMIF(Tabla1[SKU AVANTE],'Comanda F'!G192,Tabla1[PIEZAS])</f>
        <v>0</v>
      </c>
      <c r="J192" s="46">
        <v>44</v>
      </c>
      <c r="K192" s="29">
        <f t="shared" si="8"/>
        <v>0</v>
      </c>
      <c r="L192" s="28">
        <f t="shared" si="10"/>
        <v>51.04</v>
      </c>
      <c r="M192" s="30">
        <f t="shared" si="11"/>
        <v>0</v>
      </c>
    </row>
    <row r="193" spans="1:13" x14ac:dyDescent="0.25">
      <c r="A193" s="26">
        <v>32603</v>
      </c>
      <c r="B193" s="25" t="s">
        <v>1329</v>
      </c>
      <c r="C193" s="26" t="str">
        <f t="shared" si="9"/>
        <v>04000</v>
      </c>
      <c r="D193" s="26">
        <v>3</v>
      </c>
      <c r="E193" s="75" t="s">
        <v>450</v>
      </c>
      <c r="F193" s="27" t="s">
        <v>1248</v>
      </c>
      <c r="G193" s="39" t="s">
        <v>126</v>
      </c>
      <c r="H193" s="40">
        <v>415892011</v>
      </c>
      <c r="I193" s="80">
        <f>SUMIF(Tabla1[SKU AVANTE],'Comanda F'!G193,Tabla1[PIEZAS])</f>
        <v>0</v>
      </c>
      <c r="J193" s="46">
        <v>44</v>
      </c>
      <c r="K193" s="29">
        <f t="shared" si="8"/>
        <v>0</v>
      </c>
      <c r="L193" s="28">
        <f t="shared" si="10"/>
        <v>51.04</v>
      </c>
      <c r="M193" s="30">
        <f t="shared" si="11"/>
        <v>0</v>
      </c>
    </row>
    <row r="194" spans="1:13" x14ac:dyDescent="0.25">
      <c r="A194" s="26">
        <v>32603</v>
      </c>
      <c r="B194" s="25" t="s">
        <v>1329</v>
      </c>
      <c r="C194" s="26" t="str">
        <f t="shared" si="9"/>
        <v>04000</v>
      </c>
      <c r="D194" s="26">
        <v>4</v>
      </c>
      <c r="E194" s="75" t="s">
        <v>450</v>
      </c>
      <c r="F194" s="27" t="s">
        <v>1249</v>
      </c>
      <c r="G194" s="39" t="s">
        <v>127</v>
      </c>
      <c r="H194" s="40">
        <v>415892012</v>
      </c>
      <c r="I194" s="80">
        <f>SUMIF(Tabla1[SKU AVANTE],'Comanda F'!G194,Tabla1[PIEZAS])</f>
        <v>0</v>
      </c>
      <c r="J194" s="46">
        <v>44</v>
      </c>
      <c r="K194" s="29">
        <f t="shared" si="8"/>
        <v>0</v>
      </c>
      <c r="L194" s="28">
        <f t="shared" si="10"/>
        <v>51.04</v>
      </c>
      <c r="M194" s="30">
        <f t="shared" si="11"/>
        <v>0</v>
      </c>
    </row>
    <row r="195" spans="1:13" x14ac:dyDescent="0.25">
      <c r="A195" s="26">
        <v>32603</v>
      </c>
      <c r="B195" s="25" t="s">
        <v>1329</v>
      </c>
      <c r="C195" s="26" t="str">
        <f t="shared" si="9"/>
        <v>04000</v>
      </c>
      <c r="D195" s="26">
        <v>5</v>
      </c>
      <c r="E195" s="75" t="s">
        <v>450</v>
      </c>
      <c r="F195" s="27" t="s">
        <v>1250</v>
      </c>
      <c r="G195" s="39" t="s">
        <v>937</v>
      </c>
      <c r="H195" s="40">
        <v>415892013</v>
      </c>
      <c r="I195" s="80">
        <f>SUMIF(Tabla1[SKU AVANTE],'Comanda F'!G195,Tabla1[PIEZAS])</f>
        <v>0</v>
      </c>
      <c r="J195" s="46">
        <v>55</v>
      </c>
      <c r="K195" s="29">
        <f t="shared" si="8"/>
        <v>0</v>
      </c>
      <c r="L195" s="28">
        <f t="shared" si="10"/>
        <v>63.8</v>
      </c>
      <c r="M195" s="30">
        <f t="shared" si="11"/>
        <v>0</v>
      </c>
    </row>
    <row r="196" spans="1:13" x14ac:dyDescent="0.25">
      <c r="A196" s="26">
        <v>32603</v>
      </c>
      <c r="B196" s="25" t="s">
        <v>1329</v>
      </c>
      <c r="C196" s="26" t="str">
        <f t="shared" si="9"/>
        <v>06659</v>
      </c>
      <c r="D196" s="26">
        <v>1</v>
      </c>
      <c r="E196" s="75" t="s">
        <v>460</v>
      </c>
      <c r="F196" s="27" t="s">
        <v>1246</v>
      </c>
      <c r="G196" s="39" t="s">
        <v>128</v>
      </c>
      <c r="H196" s="40">
        <v>415892051</v>
      </c>
      <c r="I196" s="80">
        <f>SUMIF(Tabla1[SKU AVANTE],'Comanda F'!G196,Tabla1[PIEZAS])</f>
        <v>0</v>
      </c>
      <c r="J196" s="46">
        <v>44</v>
      </c>
      <c r="K196" s="29">
        <f t="shared" si="8"/>
        <v>0</v>
      </c>
      <c r="L196" s="28">
        <f t="shared" si="10"/>
        <v>51.04</v>
      </c>
      <c r="M196" s="30">
        <f t="shared" si="11"/>
        <v>0</v>
      </c>
    </row>
    <row r="197" spans="1:13" x14ac:dyDescent="0.25">
      <c r="A197" s="26">
        <v>32603</v>
      </c>
      <c r="B197" s="25" t="s">
        <v>1329</v>
      </c>
      <c r="C197" s="26" t="str">
        <f t="shared" si="9"/>
        <v>06659</v>
      </c>
      <c r="D197" s="26">
        <v>2</v>
      </c>
      <c r="E197" s="75" t="s">
        <v>460</v>
      </c>
      <c r="F197" s="27" t="s">
        <v>1247</v>
      </c>
      <c r="G197" s="39" t="s">
        <v>129</v>
      </c>
      <c r="H197" s="40">
        <v>415892052</v>
      </c>
      <c r="I197" s="80">
        <f>SUMIF(Tabla1[SKU AVANTE],'Comanda F'!G197,Tabla1[PIEZAS])</f>
        <v>0</v>
      </c>
      <c r="J197" s="46">
        <v>44</v>
      </c>
      <c r="K197" s="29">
        <f t="shared" si="8"/>
        <v>0</v>
      </c>
      <c r="L197" s="28">
        <f t="shared" si="10"/>
        <v>51.04</v>
      </c>
      <c r="M197" s="30">
        <f t="shared" si="11"/>
        <v>0</v>
      </c>
    </row>
    <row r="198" spans="1:13" x14ac:dyDescent="0.25">
      <c r="A198" s="26">
        <v>32603</v>
      </c>
      <c r="B198" s="25" t="s">
        <v>1329</v>
      </c>
      <c r="C198" s="26" t="str">
        <f t="shared" si="9"/>
        <v>06659</v>
      </c>
      <c r="D198" s="26">
        <v>3</v>
      </c>
      <c r="E198" s="75" t="s">
        <v>460</v>
      </c>
      <c r="F198" s="27" t="s">
        <v>1248</v>
      </c>
      <c r="G198" s="39" t="s">
        <v>130</v>
      </c>
      <c r="H198" s="40">
        <v>415892053</v>
      </c>
      <c r="I198" s="80">
        <f>SUMIF(Tabla1[SKU AVANTE],'Comanda F'!G198,Tabla1[PIEZAS])</f>
        <v>0</v>
      </c>
      <c r="J198" s="46">
        <v>44</v>
      </c>
      <c r="K198" s="29">
        <f t="shared" si="8"/>
        <v>0</v>
      </c>
      <c r="L198" s="28">
        <f t="shared" si="10"/>
        <v>51.04</v>
      </c>
      <c r="M198" s="30">
        <f t="shared" si="11"/>
        <v>0</v>
      </c>
    </row>
    <row r="199" spans="1:13" x14ac:dyDescent="0.25">
      <c r="A199" s="26">
        <v>32603</v>
      </c>
      <c r="B199" s="25" t="s">
        <v>1329</v>
      </c>
      <c r="C199" s="26" t="str">
        <f t="shared" si="9"/>
        <v>06659</v>
      </c>
      <c r="D199" s="26">
        <v>4</v>
      </c>
      <c r="E199" s="75" t="s">
        <v>460</v>
      </c>
      <c r="F199" s="27" t="s">
        <v>1249</v>
      </c>
      <c r="G199" s="39" t="s">
        <v>131</v>
      </c>
      <c r="H199" s="40">
        <v>415892054</v>
      </c>
      <c r="I199" s="80">
        <f>SUMIF(Tabla1[SKU AVANTE],'Comanda F'!G199,Tabla1[PIEZAS])</f>
        <v>0</v>
      </c>
      <c r="J199" s="46">
        <v>44</v>
      </c>
      <c r="K199" s="29">
        <f t="shared" ref="K199:K262" si="12">I199*J199</f>
        <v>0</v>
      </c>
      <c r="L199" s="28">
        <f t="shared" si="10"/>
        <v>51.04</v>
      </c>
      <c r="M199" s="30">
        <f t="shared" si="11"/>
        <v>0</v>
      </c>
    </row>
    <row r="200" spans="1:13" x14ac:dyDescent="0.25">
      <c r="A200" s="26">
        <v>32603</v>
      </c>
      <c r="B200" s="25" t="s">
        <v>1329</v>
      </c>
      <c r="C200" s="26" t="str">
        <f t="shared" ref="C200:C263" si="13">RIGHT(G200,5)</f>
        <v>05264</v>
      </c>
      <c r="D200" s="26">
        <v>1</v>
      </c>
      <c r="E200" s="75" t="s">
        <v>451</v>
      </c>
      <c r="F200" s="27" t="s">
        <v>1246</v>
      </c>
      <c r="G200" s="39" t="s">
        <v>132</v>
      </c>
      <c r="H200" s="40">
        <v>415892019</v>
      </c>
      <c r="I200" s="80">
        <f>SUMIF(Tabla1[SKU AVANTE],'Comanda F'!G200,Tabla1[PIEZAS])</f>
        <v>0</v>
      </c>
      <c r="J200" s="46">
        <v>44</v>
      </c>
      <c r="K200" s="29">
        <f t="shared" si="12"/>
        <v>0</v>
      </c>
      <c r="L200" s="28">
        <f t="shared" ref="L200:L263" si="14">+J200*1.16</f>
        <v>51.04</v>
      </c>
      <c r="M200" s="30">
        <f t="shared" ref="M200:M263" si="15">+I200*L200</f>
        <v>0</v>
      </c>
    </row>
    <row r="201" spans="1:13" x14ac:dyDescent="0.25">
      <c r="A201" s="26">
        <v>32603</v>
      </c>
      <c r="B201" s="25" t="s">
        <v>1329</v>
      </c>
      <c r="C201" s="26" t="str">
        <f t="shared" si="13"/>
        <v>05264</v>
      </c>
      <c r="D201" s="26">
        <v>2</v>
      </c>
      <c r="E201" s="75" t="s">
        <v>451</v>
      </c>
      <c r="F201" s="27" t="s">
        <v>1247</v>
      </c>
      <c r="G201" s="39" t="s">
        <v>133</v>
      </c>
      <c r="H201" s="40">
        <v>415892020</v>
      </c>
      <c r="I201" s="80">
        <f>SUMIF(Tabla1[SKU AVANTE],'Comanda F'!G201,Tabla1[PIEZAS])</f>
        <v>0</v>
      </c>
      <c r="J201" s="46">
        <v>44</v>
      </c>
      <c r="K201" s="29">
        <f t="shared" si="12"/>
        <v>0</v>
      </c>
      <c r="L201" s="28">
        <f t="shared" si="14"/>
        <v>51.04</v>
      </c>
      <c r="M201" s="30">
        <f t="shared" si="15"/>
        <v>0</v>
      </c>
    </row>
    <row r="202" spans="1:13" x14ac:dyDescent="0.25">
      <c r="A202" s="26">
        <v>32603</v>
      </c>
      <c r="B202" s="25" t="s">
        <v>1329</v>
      </c>
      <c r="C202" s="26" t="str">
        <f t="shared" si="13"/>
        <v>05264</v>
      </c>
      <c r="D202" s="26">
        <v>3</v>
      </c>
      <c r="E202" s="75" t="s">
        <v>451</v>
      </c>
      <c r="F202" s="27" t="s">
        <v>1248</v>
      </c>
      <c r="G202" s="39" t="s">
        <v>134</v>
      </c>
      <c r="H202" s="40">
        <v>415892021</v>
      </c>
      <c r="I202" s="80">
        <f>SUMIF(Tabla1[SKU AVANTE],'Comanda F'!G202,Tabla1[PIEZAS])</f>
        <v>0</v>
      </c>
      <c r="J202" s="46">
        <v>44</v>
      </c>
      <c r="K202" s="29">
        <f t="shared" si="12"/>
        <v>0</v>
      </c>
      <c r="L202" s="28">
        <f t="shared" si="14"/>
        <v>51.04</v>
      </c>
      <c r="M202" s="30">
        <f t="shared" si="15"/>
        <v>0</v>
      </c>
    </row>
    <row r="203" spans="1:13" x14ac:dyDescent="0.25">
      <c r="A203" s="26">
        <v>32603</v>
      </c>
      <c r="B203" s="25" t="s">
        <v>1329</v>
      </c>
      <c r="C203" s="26" t="str">
        <f t="shared" si="13"/>
        <v>05264</v>
      </c>
      <c r="D203" s="26">
        <v>4</v>
      </c>
      <c r="E203" s="75" t="s">
        <v>451</v>
      </c>
      <c r="F203" s="27" t="s">
        <v>1249</v>
      </c>
      <c r="G203" s="39" t="s">
        <v>135</v>
      </c>
      <c r="H203" s="40">
        <v>415892022</v>
      </c>
      <c r="I203" s="80">
        <f>SUMIF(Tabla1[SKU AVANTE],'Comanda F'!G203,Tabla1[PIEZAS])</f>
        <v>0</v>
      </c>
      <c r="J203" s="46">
        <v>44</v>
      </c>
      <c r="K203" s="29">
        <f t="shared" si="12"/>
        <v>0</v>
      </c>
      <c r="L203" s="28">
        <f t="shared" si="14"/>
        <v>51.04</v>
      </c>
      <c r="M203" s="30">
        <f t="shared" si="15"/>
        <v>0</v>
      </c>
    </row>
    <row r="204" spans="1:13" x14ac:dyDescent="0.25">
      <c r="A204" s="26">
        <v>32603</v>
      </c>
      <c r="B204" s="25" t="s">
        <v>1329</v>
      </c>
      <c r="C204" s="26" t="str">
        <f t="shared" si="13"/>
        <v>05264</v>
      </c>
      <c r="D204" s="26">
        <v>5</v>
      </c>
      <c r="E204" s="75" t="s">
        <v>451</v>
      </c>
      <c r="F204" s="27" t="s">
        <v>1250</v>
      </c>
      <c r="G204" s="39" t="s">
        <v>939</v>
      </c>
      <c r="H204" s="40">
        <v>435988001</v>
      </c>
      <c r="I204" s="80">
        <f>SUMIF(Tabla1[SKU AVANTE],'Comanda F'!G204,Tabla1[PIEZAS])</f>
        <v>0</v>
      </c>
      <c r="J204" s="46">
        <v>55</v>
      </c>
      <c r="K204" s="29">
        <f t="shared" si="12"/>
        <v>0</v>
      </c>
      <c r="L204" s="28">
        <f t="shared" si="14"/>
        <v>63.8</v>
      </c>
      <c r="M204" s="30">
        <f t="shared" si="15"/>
        <v>0</v>
      </c>
    </row>
    <row r="205" spans="1:13" x14ac:dyDescent="0.25">
      <c r="A205" s="26">
        <v>32603</v>
      </c>
      <c r="B205" s="25" t="s">
        <v>1329</v>
      </c>
      <c r="C205" s="26" t="str">
        <f t="shared" si="13"/>
        <v>A6156</v>
      </c>
      <c r="D205" s="26">
        <v>1</v>
      </c>
      <c r="E205" s="75" t="s">
        <v>452</v>
      </c>
      <c r="F205" s="27" t="s">
        <v>1246</v>
      </c>
      <c r="G205" s="39" t="s">
        <v>572</v>
      </c>
      <c r="H205" s="40">
        <v>415892067</v>
      </c>
      <c r="I205" s="80">
        <f>SUMIF(Tabla1[SKU AVANTE],'Comanda F'!G205,Tabla1[PIEZAS])</f>
        <v>0</v>
      </c>
      <c r="J205" s="46">
        <v>44</v>
      </c>
      <c r="K205" s="29">
        <f t="shared" si="12"/>
        <v>0</v>
      </c>
      <c r="L205" s="28">
        <f t="shared" si="14"/>
        <v>51.04</v>
      </c>
      <c r="M205" s="30">
        <f t="shared" si="15"/>
        <v>0</v>
      </c>
    </row>
    <row r="206" spans="1:13" x14ac:dyDescent="0.25">
      <c r="A206" s="26">
        <v>32603</v>
      </c>
      <c r="B206" s="25" t="s">
        <v>1329</v>
      </c>
      <c r="C206" s="26" t="str">
        <f t="shared" si="13"/>
        <v>A6156</v>
      </c>
      <c r="D206" s="26">
        <v>2</v>
      </c>
      <c r="E206" s="75" t="s">
        <v>452</v>
      </c>
      <c r="F206" s="27" t="s">
        <v>1247</v>
      </c>
      <c r="G206" s="39" t="s">
        <v>573</v>
      </c>
      <c r="H206" s="40">
        <v>415892068</v>
      </c>
      <c r="I206" s="80">
        <f>SUMIF(Tabla1[SKU AVANTE],'Comanda F'!G206,Tabla1[PIEZAS])</f>
        <v>0</v>
      </c>
      <c r="J206" s="46">
        <v>44</v>
      </c>
      <c r="K206" s="29">
        <f t="shared" si="12"/>
        <v>0</v>
      </c>
      <c r="L206" s="28">
        <f t="shared" si="14"/>
        <v>51.04</v>
      </c>
      <c r="M206" s="30">
        <f t="shared" si="15"/>
        <v>0</v>
      </c>
    </row>
    <row r="207" spans="1:13" x14ac:dyDescent="0.25">
      <c r="A207" s="26">
        <v>32603</v>
      </c>
      <c r="B207" s="25" t="s">
        <v>1329</v>
      </c>
      <c r="C207" s="26" t="str">
        <f t="shared" si="13"/>
        <v>A6156</v>
      </c>
      <c r="D207" s="26">
        <v>3</v>
      </c>
      <c r="E207" s="75" t="s">
        <v>452</v>
      </c>
      <c r="F207" s="27" t="s">
        <v>1248</v>
      </c>
      <c r="G207" s="39" t="s">
        <v>574</v>
      </c>
      <c r="H207" s="40">
        <v>415892069</v>
      </c>
      <c r="I207" s="80">
        <f>SUMIF(Tabla1[SKU AVANTE],'Comanda F'!G207,Tabla1[PIEZAS])</f>
        <v>0</v>
      </c>
      <c r="J207" s="46">
        <v>44</v>
      </c>
      <c r="K207" s="29">
        <f t="shared" si="12"/>
        <v>0</v>
      </c>
      <c r="L207" s="28">
        <f t="shared" si="14"/>
        <v>51.04</v>
      </c>
      <c r="M207" s="30">
        <f t="shared" si="15"/>
        <v>0</v>
      </c>
    </row>
    <row r="208" spans="1:13" x14ac:dyDescent="0.25">
      <c r="A208" s="26">
        <v>32603</v>
      </c>
      <c r="B208" s="25" t="s">
        <v>1329</v>
      </c>
      <c r="C208" s="26" t="str">
        <f t="shared" si="13"/>
        <v>A6156</v>
      </c>
      <c r="D208" s="26">
        <v>4</v>
      </c>
      <c r="E208" s="75" t="s">
        <v>452</v>
      </c>
      <c r="F208" s="27" t="s">
        <v>1249</v>
      </c>
      <c r="G208" s="39" t="s">
        <v>575</v>
      </c>
      <c r="H208" s="40">
        <v>415892070</v>
      </c>
      <c r="I208" s="80">
        <f>SUMIF(Tabla1[SKU AVANTE],'Comanda F'!G208,Tabla1[PIEZAS])</f>
        <v>0</v>
      </c>
      <c r="J208" s="46">
        <v>44</v>
      </c>
      <c r="K208" s="29">
        <f t="shared" si="12"/>
        <v>0</v>
      </c>
      <c r="L208" s="28">
        <f t="shared" si="14"/>
        <v>51.04</v>
      </c>
      <c r="M208" s="30">
        <f t="shared" si="15"/>
        <v>0</v>
      </c>
    </row>
    <row r="209" spans="1:13" x14ac:dyDescent="0.25">
      <c r="A209" s="26">
        <v>32603</v>
      </c>
      <c r="B209" s="25" t="s">
        <v>1329</v>
      </c>
      <c r="C209" s="26" t="str">
        <f t="shared" si="13"/>
        <v>06560</v>
      </c>
      <c r="D209" s="26">
        <v>1</v>
      </c>
      <c r="E209" s="75" t="s">
        <v>453</v>
      </c>
      <c r="F209" s="27" t="s">
        <v>1246</v>
      </c>
      <c r="G209" s="39" t="s">
        <v>136</v>
      </c>
      <c r="H209" s="40">
        <v>415892027</v>
      </c>
      <c r="I209" s="80">
        <f>SUMIF(Tabla1[SKU AVANTE],'Comanda F'!G209,Tabla1[PIEZAS])</f>
        <v>0</v>
      </c>
      <c r="J209" s="46">
        <v>44</v>
      </c>
      <c r="K209" s="29">
        <f t="shared" si="12"/>
        <v>0</v>
      </c>
      <c r="L209" s="28">
        <f t="shared" si="14"/>
        <v>51.04</v>
      </c>
      <c r="M209" s="30">
        <f t="shared" si="15"/>
        <v>0</v>
      </c>
    </row>
    <row r="210" spans="1:13" x14ac:dyDescent="0.25">
      <c r="A210" s="26">
        <v>32603</v>
      </c>
      <c r="B210" s="25" t="s">
        <v>1329</v>
      </c>
      <c r="C210" s="26" t="str">
        <f t="shared" si="13"/>
        <v>06560</v>
      </c>
      <c r="D210" s="26">
        <v>2</v>
      </c>
      <c r="E210" s="75" t="s">
        <v>453</v>
      </c>
      <c r="F210" s="27" t="s">
        <v>1247</v>
      </c>
      <c r="G210" s="39" t="s">
        <v>137</v>
      </c>
      <c r="H210" s="40">
        <v>415892028</v>
      </c>
      <c r="I210" s="80">
        <f>SUMIF(Tabla1[SKU AVANTE],'Comanda F'!G210,Tabla1[PIEZAS])</f>
        <v>0</v>
      </c>
      <c r="J210" s="46">
        <v>44</v>
      </c>
      <c r="K210" s="29">
        <f t="shared" si="12"/>
        <v>0</v>
      </c>
      <c r="L210" s="28">
        <f t="shared" si="14"/>
        <v>51.04</v>
      </c>
      <c r="M210" s="30">
        <f t="shared" si="15"/>
        <v>0</v>
      </c>
    </row>
    <row r="211" spans="1:13" x14ac:dyDescent="0.25">
      <c r="A211" s="26">
        <v>32603</v>
      </c>
      <c r="B211" s="25" t="s">
        <v>1329</v>
      </c>
      <c r="C211" s="26" t="str">
        <f t="shared" si="13"/>
        <v>06560</v>
      </c>
      <c r="D211" s="26">
        <v>3</v>
      </c>
      <c r="E211" s="75" t="s">
        <v>453</v>
      </c>
      <c r="F211" s="27" t="s">
        <v>1248</v>
      </c>
      <c r="G211" s="39" t="s">
        <v>138</v>
      </c>
      <c r="H211" s="40">
        <v>415892029</v>
      </c>
      <c r="I211" s="80">
        <f>SUMIF(Tabla1[SKU AVANTE],'Comanda F'!G211,Tabla1[PIEZAS])</f>
        <v>0</v>
      </c>
      <c r="J211" s="46">
        <v>44</v>
      </c>
      <c r="K211" s="29">
        <f t="shared" si="12"/>
        <v>0</v>
      </c>
      <c r="L211" s="28">
        <f t="shared" si="14"/>
        <v>51.04</v>
      </c>
      <c r="M211" s="30">
        <f t="shared" si="15"/>
        <v>0</v>
      </c>
    </row>
    <row r="212" spans="1:13" x14ac:dyDescent="0.25">
      <c r="A212" s="26">
        <v>32603</v>
      </c>
      <c r="B212" s="25" t="s">
        <v>1329</v>
      </c>
      <c r="C212" s="26" t="str">
        <f t="shared" si="13"/>
        <v>06560</v>
      </c>
      <c r="D212" s="26">
        <v>4</v>
      </c>
      <c r="E212" s="75" t="s">
        <v>453</v>
      </c>
      <c r="F212" s="27" t="s">
        <v>1249</v>
      </c>
      <c r="G212" s="39" t="s">
        <v>139</v>
      </c>
      <c r="H212" s="40">
        <v>415892030</v>
      </c>
      <c r="I212" s="80">
        <f>SUMIF(Tabla1[SKU AVANTE],'Comanda F'!G212,Tabla1[PIEZAS])</f>
        <v>0</v>
      </c>
      <c r="J212" s="46">
        <v>44</v>
      </c>
      <c r="K212" s="29">
        <f t="shared" si="12"/>
        <v>0</v>
      </c>
      <c r="L212" s="28">
        <f t="shared" si="14"/>
        <v>51.04</v>
      </c>
      <c r="M212" s="30">
        <f t="shared" si="15"/>
        <v>0</v>
      </c>
    </row>
    <row r="213" spans="1:13" ht="24" x14ac:dyDescent="0.25">
      <c r="A213" s="26">
        <v>32603</v>
      </c>
      <c r="B213" s="25" t="s">
        <v>1329</v>
      </c>
      <c r="C213" s="26" t="str">
        <f t="shared" si="13"/>
        <v>D6586</v>
      </c>
      <c r="D213" s="26">
        <v>1</v>
      </c>
      <c r="E213" s="75" t="s">
        <v>667</v>
      </c>
      <c r="F213" s="27" t="s">
        <v>1246</v>
      </c>
      <c r="G213" s="39" t="s">
        <v>663</v>
      </c>
      <c r="H213" s="40">
        <v>416130001</v>
      </c>
      <c r="I213" s="80">
        <f>SUMIF(Tabla1[SKU AVANTE],'Comanda F'!G213,Tabla1[PIEZAS])</f>
        <v>0</v>
      </c>
      <c r="J213" s="46">
        <v>44</v>
      </c>
      <c r="K213" s="29">
        <f t="shared" si="12"/>
        <v>0</v>
      </c>
      <c r="L213" s="28">
        <f t="shared" si="14"/>
        <v>51.04</v>
      </c>
      <c r="M213" s="30">
        <f t="shared" si="15"/>
        <v>0</v>
      </c>
    </row>
    <row r="214" spans="1:13" ht="24" x14ac:dyDescent="0.25">
      <c r="A214" s="26">
        <v>32603</v>
      </c>
      <c r="B214" s="25" t="s">
        <v>1329</v>
      </c>
      <c r="C214" s="26" t="str">
        <f t="shared" si="13"/>
        <v>D6586</v>
      </c>
      <c r="D214" s="26">
        <v>2</v>
      </c>
      <c r="E214" s="75" t="s">
        <v>667</v>
      </c>
      <c r="F214" s="27" t="s">
        <v>1247</v>
      </c>
      <c r="G214" s="39" t="s">
        <v>664</v>
      </c>
      <c r="H214" s="40">
        <v>416130002</v>
      </c>
      <c r="I214" s="80">
        <f>SUMIF(Tabla1[SKU AVANTE],'Comanda F'!G214,Tabla1[PIEZAS])</f>
        <v>0</v>
      </c>
      <c r="J214" s="46">
        <v>44</v>
      </c>
      <c r="K214" s="29">
        <f t="shared" si="12"/>
        <v>0</v>
      </c>
      <c r="L214" s="28">
        <f t="shared" si="14"/>
        <v>51.04</v>
      </c>
      <c r="M214" s="30">
        <f t="shared" si="15"/>
        <v>0</v>
      </c>
    </row>
    <row r="215" spans="1:13" ht="24" x14ac:dyDescent="0.25">
      <c r="A215" s="26">
        <v>32603</v>
      </c>
      <c r="B215" s="25" t="s">
        <v>1329</v>
      </c>
      <c r="C215" s="26" t="str">
        <f t="shared" si="13"/>
        <v>D6586</v>
      </c>
      <c r="D215" s="26">
        <v>3</v>
      </c>
      <c r="E215" s="75" t="s">
        <v>667</v>
      </c>
      <c r="F215" s="27" t="s">
        <v>1248</v>
      </c>
      <c r="G215" s="39" t="s">
        <v>665</v>
      </c>
      <c r="H215" s="40">
        <v>416130003</v>
      </c>
      <c r="I215" s="80">
        <f>SUMIF(Tabla1[SKU AVANTE],'Comanda F'!G215,Tabla1[PIEZAS])</f>
        <v>0</v>
      </c>
      <c r="J215" s="46">
        <v>44</v>
      </c>
      <c r="K215" s="29">
        <f t="shared" si="12"/>
        <v>0</v>
      </c>
      <c r="L215" s="28">
        <f t="shared" si="14"/>
        <v>51.04</v>
      </c>
      <c r="M215" s="30">
        <f t="shared" si="15"/>
        <v>0</v>
      </c>
    </row>
    <row r="216" spans="1:13" ht="24" x14ac:dyDescent="0.25">
      <c r="A216" s="26">
        <v>32603</v>
      </c>
      <c r="B216" s="25" t="s">
        <v>1329</v>
      </c>
      <c r="C216" s="26" t="str">
        <f t="shared" si="13"/>
        <v>D6586</v>
      </c>
      <c r="D216" s="26">
        <v>4</v>
      </c>
      <c r="E216" s="75" t="s">
        <v>667</v>
      </c>
      <c r="F216" s="27" t="s">
        <v>1249</v>
      </c>
      <c r="G216" s="39" t="s">
        <v>666</v>
      </c>
      <c r="H216" s="40">
        <v>416130004</v>
      </c>
      <c r="I216" s="80">
        <f>SUMIF(Tabla1[SKU AVANTE],'Comanda F'!G216,Tabla1[PIEZAS])</f>
        <v>0</v>
      </c>
      <c r="J216" s="46">
        <v>44</v>
      </c>
      <c r="K216" s="29">
        <f t="shared" si="12"/>
        <v>0</v>
      </c>
      <c r="L216" s="28">
        <f t="shared" si="14"/>
        <v>51.04</v>
      </c>
      <c r="M216" s="30">
        <f t="shared" si="15"/>
        <v>0</v>
      </c>
    </row>
    <row r="217" spans="1:13" x14ac:dyDescent="0.25">
      <c r="A217" s="26">
        <v>32603</v>
      </c>
      <c r="B217" s="25" t="s">
        <v>1329</v>
      </c>
      <c r="C217" s="26" t="str">
        <f t="shared" si="13"/>
        <v>05172</v>
      </c>
      <c r="D217" s="26">
        <v>1</v>
      </c>
      <c r="E217" s="75" t="s">
        <v>454</v>
      </c>
      <c r="F217" s="27" t="s">
        <v>1246</v>
      </c>
      <c r="G217" s="39" t="s">
        <v>140</v>
      </c>
      <c r="H217" s="40">
        <v>415892014</v>
      </c>
      <c r="I217" s="80">
        <f>SUMIF(Tabla1[SKU AVANTE],'Comanda F'!G217,Tabla1[PIEZAS])</f>
        <v>0</v>
      </c>
      <c r="J217" s="46">
        <v>44</v>
      </c>
      <c r="K217" s="29">
        <f t="shared" si="12"/>
        <v>0</v>
      </c>
      <c r="L217" s="28">
        <f t="shared" si="14"/>
        <v>51.04</v>
      </c>
      <c r="M217" s="30">
        <f t="shared" si="15"/>
        <v>0</v>
      </c>
    </row>
    <row r="218" spans="1:13" x14ac:dyDescent="0.25">
      <c r="A218" s="26">
        <v>32603</v>
      </c>
      <c r="B218" s="25" t="s">
        <v>1329</v>
      </c>
      <c r="C218" s="26" t="str">
        <f t="shared" si="13"/>
        <v>05172</v>
      </c>
      <c r="D218" s="26">
        <v>2</v>
      </c>
      <c r="E218" s="75" t="s">
        <v>454</v>
      </c>
      <c r="F218" s="27" t="s">
        <v>1247</v>
      </c>
      <c r="G218" s="39" t="s">
        <v>141</v>
      </c>
      <c r="H218" s="40">
        <v>415892015</v>
      </c>
      <c r="I218" s="80">
        <f>SUMIF(Tabla1[SKU AVANTE],'Comanda F'!G218,Tabla1[PIEZAS])</f>
        <v>0</v>
      </c>
      <c r="J218" s="46">
        <v>44</v>
      </c>
      <c r="K218" s="29">
        <f t="shared" si="12"/>
        <v>0</v>
      </c>
      <c r="L218" s="28">
        <f t="shared" si="14"/>
        <v>51.04</v>
      </c>
      <c r="M218" s="30">
        <f t="shared" si="15"/>
        <v>0</v>
      </c>
    </row>
    <row r="219" spans="1:13" x14ac:dyDescent="0.25">
      <c r="A219" s="26">
        <v>32603</v>
      </c>
      <c r="B219" s="25" t="s">
        <v>1329</v>
      </c>
      <c r="C219" s="26" t="str">
        <f t="shared" si="13"/>
        <v>05172</v>
      </c>
      <c r="D219" s="26">
        <v>3</v>
      </c>
      <c r="E219" s="75" t="s">
        <v>454</v>
      </c>
      <c r="F219" s="27" t="s">
        <v>1248</v>
      </c>
      <c r="G219" s="39" t="s">
        <v>142</v>
      </c>
      <c r="H219" s="40">
        <v>415892016</v>
      </c>
      <c r="I219" s="80">
        <f>SUMIF(Tabla1[SKU AVANTE],'Comanda F'!G219,Tabla1[PIEZAS])</f>
        <v>0</v>
      </c>
      <c r="J219" s="46">
        <v>44</v>
      </c>
      <c r="K219" s="29">
        <f t="shared" si="12"/>
        <v>0</v>
      </c>
      <c r="L219" s="28">
        <f t="shared" si="14"/>
        <v>51.04</v>
      </c>
      <c r="M219" s="30">
        <f t="shared" si="15"/>
        <v>0</v>
      </c>
    </row>
    <row r="220" spans="1:13" x14ac:dyDescent="0.25">
      <c r="A220" s="26">
        <v>32603</v>
      </c>
      <c r="B220" s="25" t="s">
        <v>1329</v>
      </c>
      <c r="C220" s="26" t="str">
        <f t="shared" si="13"/>
        <v>05172</v>
      </c>
      <c r="D220" s="26">
        <v>4</v>
      </c>
      <c r="E220" s="75" t="s">
        <v>454</v>
      </c>
      <c r="F220" s="27" t="s">
        <v>1249</v>
      </c>
      <c r="G220" s="39" t="s">
        <v>143</v>
      </c>
      <c r="H220" s="40">
        <v>415892017</v>
      </c>
      <c r="I220" s="80">
        <f>SUMIF(Tabla1[SKU AVANTE],'Comanda F'!G220,Tabla1[PIEZAS])</f>
        <v>0</v>
      </c>
      <c r="J220" s="46">
        <v>44</v>
      </c>
      <c r="K220" s="29">
        <f t="shared" si="12"/>
        <v>0</v>
      </c>
      <c r="L220" s="28">
        <f t="shared" si="14"/>
        <v>51.04</v>
      </c>
      <c r="M220" s="30">
        <f t="shared" si="15"/>
        <v>0</v>
      </c>
    </row>
    <row r="221" spans="1:13" x14ac:dyDescent="0.25">
      <c r="A221" s="26">
        <v>32603</v>
      </c>
      <c r="B221" s="25" t="s">
        <v>1329</v>
      </c>
      <c r="C221" s="26" t="str">
        <f t="shared" si="13"/>
        <v>05172</v>
      </c>
      <c r="D221" s="26">
        <v>5</v>
      </c>
      <c r="E221" s="75" t="s">
        <v>454</v>
      </c>
      <c r="F221" s="27" t="s">
        <v>1250</v>
      </c>
      <c r="G221" s="39" t="s">
        <v>938</v>
      </c>
      <c r="H221" s="40">
        <v>415892018</v>
      </c>
      <c r="I221" s="80">
        <f>SUMIF(Tabla1[SKU AVANTE],'Comanda F'!G221,Tabla1[PIEZAS])</f>
        <v>0</v>
      </c>
      <c r="J221" s="46">
        <v>55</v>
      </c>
      <c r="K221" s="29">
        <f t="shared" si="12"/>
        <v>0</v>
      </c>
      <c r="L221" s="28">
        <f t="shared" si="14"/>
        <v>63.8</v>
      </c>
      <c r="M221" s="30">
        <f t="shared" si="15"/>
        <v>0</v>
      </c>
    </row>
    <row r="222" spans="1:13" x14ac:dyDescent="0.25">
      <c r="A222" s="26">
        <v>32603</v>
      </c>
      <c r="B222" s="25" t="s">
        <v>1329</v>
      </c>
      <c r="C222" s="26" t="str">
        <f t="shared" si="13"/>
        <v>A5301</v>
      </c>
      <c r="D222" s="26">
        <v>1</v>
      </c>
      <c r="E222" s="75" t="s">
        <v>461</v>
      </c>
      <c r="F222" s="27" t="s">
        <v>1246</v>
      </c>
      <c r="G222" s="39" t="s">
        <v>144</v>
      </c>
      <c r="H222" s="40">
        <v>415892031</v>
      </c>
      <c r="I222" s="80">
        <f>SUMIF(Tabla1[SKU AVANTE],'Comanda F'!G222,Tabla1[PIEZAS])</f>
        <v>0</v>
      </c>
      <c r="J222" s="46">
        <v>44</v>
      </c>
      <c r="K222" s="29">
        <f t="shared" si="12"/>
        <v>0</v>
      </c>
      <c r="L222" s="28">
        <f t="shared" si="14"/>
        <v>51.04</v>
      </c>
      <c r="M222" s="30">
        <f t="shared" si="15"/>
        <v>0</v>
      </c>
    </row>
    <row r="223" spans="1:13" x14ac:dyDescent="0.25">
      <c r="A223" s="26">
        <v>32603</v>
      </c>
      <c r="B223" s="25" t="s">
        <v>1329</v>
      </c>
      <c r="C223" s="26" t="str">
        <f t="shared" si="13"/>
        <v>A5301</v>
      </c>
      <c r="D223" s="26">
        <v>2</v>
      </c>
      <c r="E223" s="75" t="s">
        <v>461</v>
      </c>
      <c r="F223" s="27" t="s">
        <v>1247</v>
      </c>
      <c r="G223" s="39" t="s">
        <v>145</v>
      </c>
      <c r="H223" s="40">
        <v>415892032</v>
      </c>
      <c r="I223" s="80">
        <f>SUMIF(Tabla1[SKU AVANTE],'Comanda F'!G223,Tabla1[PIEZAS])</f>
        <v>0</v>
      </c>
      <c r="J223" s="46">
        <v>44</v>
      </c>
      <c r="K223" s="29">
        <f t="shared" si="12"/>
        <v>0</v>
      </c>
      <c r="L223" s="28">
        <f t="shared" si="14"/>
        <v>51.04</v>
      </c>
      <c r="M223" s="30">
        <f t="shared" si="15"/>
        <v>0</v>
      </c>
    </row>
    <row r="224" spans="1:13" x14ac:dyDescent="0.25">
      <c r="A224" s="26">
        <v>32603</v>
      </c>
      <c r="B224" s="25" t="s">
        <v>1329</v>
      </c>
      <c r="C224" s="26" t="str">
        <f t="shared" si="13"/>
        <v>A5301</v>
      </c>
      <c r="D224" s="26">
        <v>3</v>
      </c>
      <c r="E224" s="75" t="s">
        <v>461</v>
      </c>
      <c r="F224" s="27" t="s">
        <v>1248</v>
      </c>
      <c r="G224" s="39" t="s">
        <v>146</v>
      </c>
      <c r="H224" s="40">
        <v>415892033</v>
      </c>
      <c r="I224" s="80">
        <f>SUMIF(Tabla1[SKU AVANTE],'Comanda F'!G224,Tabla1[PIEZAS])</f>
        <v>0</v>
      </c>
      <c r="J224" s="46">
        <v>44</v>
      </c>
      <c r="K224" s="29">
        <f t="shared" si="12"/>
        <v>0</v>
      </c>
      <c r="L224" s="28">
        <f t="shared" si="14"/>
        <v>51.04</v>
      </c>
      <c r="M224" s="30">
        <f t="shared" si="15"/>
        <v>0</v>
      </c>
    </row>
    <row r="225" spans="1:13" x14ac:dyDescent="0.25">
      <c r="A225" s="26">
        <v>32603</v>
      </c>
      <c r="B225" s="25" t="s">
        <v>1329</v>
      </c>
      <c r="C225" s="26" t="str">
        <f t="shared" si="13"/>
        <v>A5301</v>
      </c>
      <c r="D225" s="26">
        <v>4</v>
      </c>
      <c r="E225" s="75" t="s">
        <v>461</v>
      </c>
      <c r="F225" s="27" t="s">
        <v>1249</v>
      </c>
      <c r="G225" s="39" t="s">
        <v>147</v>
      </c>
      <c r="H225" s="40">
        <v>415892034</v>
      </c>
      <c r="I225" s="80">
        <f>SUMIF(Tabla1[SKU AVANTE],'Comanda F'!G225,Tabla1[PIEZAS])</f>
        <v>0</v>
      </c>
      <c r="J225" s="46">
        <v>44</v>
      </c>
      <c r="K225" s="29">
        <f t="shared" si="12"/>
        <v>0</v>
      </c>
      <c r="L225" s="28">
        <f t="shared" si="14"/>
        <v>51.04</v>
      </c>
      <c r="M225" s="30">
        <f t="shared" si="15"/>
        <v>0</v>
      </c>
    </row>
    <row r="226" spans="1:13" x14ac:dyDescent="0.25">
      <c r="A226" s="26">
        <v>32603</v>
      </c>
      <c r="B226" s="25" t="s">
        <v>1329</v>
      </c>
      <c r="C226" s="26" t="str">
        <f t="shared" si="13"/>
        <v>05508</v>
      </c>
      <c r="D226" s="26">
        <v>1</v>
      </c>
      <c r="E226" s="75" t="s">
        <v>455</v>
      </c>
      <c r="F226" s="27" t="s">
        <v>1246</v>
      </c>
      <c r="G226" s="39" t="s">
        <v>148</v>
      </c>
      <c r="H226" s="40">
        <v>415892023</v>
      </c>
      <c r="I226" s="80">
        <f>SUMIF(Tabla1[SKU AVANTE],'Comanda F'!G226,Tabla1[PIEZAS])</f>
        <v>0</v>
      </c>
      <c r="J226" s="46">
        <v>44</v>
      </c>
      <c r="K226" s="29">
        <f t="shared" si="12"/>
        <v>0</v>
      </c>
      <c r="L226" s="28">
        <f t="shared" si="14"/>
        <v>51.04</v>
      </c>
      <c r="M226" s="30">
        <f t="shared" si="15"/>
        <v>0</v>
      </c>
    </row>
    <row r="227" spans="1:13" x14ac:dyDescent="0.25">
      <c r="A227" s="26">
        <v>32603</v>
      </c>
      <c r="B227" s="25" t="s">
        <v>1329</v>
      </c>
      <c r="C227" s="26" t="str">
        <f t="shared" si="13"/>
        <v>05508</v>
      </c>
      <c r="D227" s="26">
        <v>2</v>
      </c>
      <c r="E227" s="75" t="s">
        <v>455</v>
      </c>
      <c r="F227" s="27" t="s">
        <v>1247</v>
      </c>
      <c r="G227" s="39" t="s">
        <v>149</v>
      </c>
      <c r="H227" s="40">
        <v>415892024</v>
      </c>
      <c r="I227" s="80">
        <f>SUMIF(Tabla1[SKU AVANTE],'Comanda F'!G227,Tabla1[PIEZAS])</f>
        <v>0</v>
      </c>
      <c r="J227" s="46">
        <v>44</v>
      </c>
      <c r="K227" s="29">
        <f t="shared" si="12"/>
        <v>0</v>
      </c>
      <c r="L227" s="28">
        <f t="shared" si="14"/>
        <v>51.04</v>
      </c>
      <c r="M227" s="30">
        <f t="shared" si="15"/>
        <v>0</v>
      </c>
    </row>
    <row r="228" spans="1:13" x14ac:dyDescent="0.25">
      <c r="A228" s="26">
        <v>32603</v>
      </c>
      <c r="B228" s="25" t="s">
        <v>1329</v>
      </c>
      <c r="C228" s="26" t="str">
        <f t="shared" si="13"/>
        <v>05508</v>
      </c>
      <c r="D228" s="26">
        <v>3</v>
      </c>
      <c r="E228" s="75" t="s">
        <v>455</v>
      </c>
      <c r="F228" s="27" t="s">
        <v>1248</v>
      </c>
      <c r="G228" s="39" t="s">
        <v>150</v>
      </c>
      <c r="H228" s="40">
        <v>415892025</v>
      </c>
      <c r="I228" s="80">
        <f>SUMIF(Tabla1[SKU AVANTE],'Comanda F'!G228,Tabla1[PIEZAS])</f>
        <v>0</v>
      </c>
      <c r="J228" s="46">
        <v>44</v>
      </c>
      <c r="K228" s="29">
        <f t="shared" si="12"/>
        <v>0</v>
      </c>
      <c r="L228" s="28">
        <f t="shared" si="14"/>
        <v>51.04</v>
      </c>
      <c r="M228" s="30">
        <f t="shared" si="15"/>
        <v>0</v>
      </c>
    </row>
    <row r="229" spans="1:13" x14ac:dyDescent="0.25">
      <c r="A229" s="26">
        <v>32603</v>
      </c>
      <c r="B229" s="25" t="s">
        <v>1329</v>
      </c>
      <c r="C229" s="26" t="str">
        <f t="shared" si="13"/>
        <v>05508</v>
      </c>
      <c r="D229" s="26">
        <v>4</v>
      </c>
      <c r="E229" s="75" t="s">
        <v>455</v>
      </c>
      <c r="F229" s="27" t="s">
        <v>1249</v>
      </c>
      <c r="G229" s="39" t="s">
        <v>151</v>
      </c>
      <c r="H229" s="40">
        <v>415892026</v>
      </c>
      <c r="I229" s="80">
        <f>SUMIF(Tabla1[SKU AVANTE],'Comanda F'!G229,Tabla1[PIEZAS])</f>
        <v>0</v>
      </c>
      <c r="J229" s="46">
        <v>44</v>
      </c>
      <c r="K229" s="29">
        <f t="shared" si="12"/>
        <v>0</v>
      </c>
      <c r="L229" s="28">
        <f t="shared" si="14"/>
        <v>51.04</v>
      </c>
      <c r="M229" s="30">
        <f t="shared" si="15"/>
        <v>0</v>
      </c>
    </row>
    <row r="230" spans="1:13" x14ac:dyDescent="0.25">
      <c r="A230" s="26">
        <v>32603</v>
      </c>
      <c r="B230" s="25" t="s">
        <v>1329</v>
      </c>
      <c r="C230" s="26" t="str">
        <f t="shared" si="13"/>
        <v>05508</v>
      </c>
      <c r="D230" s="26">
        <v>5</v>
      </c>
      <c r="E230" s="75" t="s">
        <v>455</v>
      </c>
      <c r="F230" s="27" t="s">
        <v>1250</v>
      </c>
      <c r="G230" s="39" t="s">
        <v>940</v>
      </c>
      <c r="H230" s="40">
        <v>435989001</v>
      </c>
      <c r="I230" s="80">
        <f>SUMIF(Tabla1[SKU AVANTE],'Comanda F'!G230,Tabla1[PIEZAS])</f>
        <v>0</v>
      </c>
      <c r="J230" s="46">
        <v>55</v>
      </c>
      <c r="K230" s="29">
        <f t="shared" si="12"/>
        <v>0</v>
      </c>
      <c r="L230" s="28">
        <f t="shared" si="14"/>
        <v>63.8</v>
      </c>
      <c r="M230" s="30">
        <f t="shared" si="15"/>
        <v>0</v>
      </c>
    </row>
    <row r="231" spans="1:13" x14ac:dyDescent="0.25">
      <c r="A231" s="26">
        <v>32603</v>
      </c>
      <c r="B231" s="25" t="s">
        <v>1329</v>
      </c>
      <c r="C231" s="26" t="str">
        <f t="shared" si="13"/>
        <v>A5432</v>
      </c>
      <c r="D231" s="26">
        <v>1</v>
      </c>
      <c r="E231" s="75" t="s">
        <v>458</v>
      </c>
      <c r="F231" s="27" t="s">
        <v>1246</v>
      </c>
      <c r="G231" s="39" t="s">
        <v>152</v>
      </c>
      <c r="H231" s="40">
        <v>415892043</v>
      </c>
      <c r="I231" s="80">
        <f>SUMIF(Tabla1[SKU AVANTE],'Comanda F'!G231,Tabla1[PIEZAS])</f>
        <v>0</v>
      </c>
      <c r="J231" s="46">
        <v>44</v>
      </c>
      <c r="K231" s="29">
        <f t="shared" si="12"/>
        <v>0</v>
      </c>
      <c r="L231" s="28">
        <f t="shared" si="14"/>
        <v>51.04</v>
      </c>
      <c r="M231" s="30">
        <f t="shared" si="15"/>
        <v>0</v>
      </c>
    </row>
    <row r="232" spans="1:13" x14ac:dyDescent="0.25">
      <c r="A232" s="26">
        <v>32603</v>
      </c>
      <c r="B232" s="25" t="s">
        <v>1329</v>
      </c>
      <c r="C232" s="26" t="str">
        <f t="shared" si="13"/>
        <v>A5432</v>
      </c>
      <c r="D232" s="26">
        <v>2</v>
      </c>
      <c r="E232" s="75" t="s">
        <v>458</v>
      </c>
      <c r="F232" s="27" t="s">
        <v>1247</v>
      </c>
      <c r="G232" s="39" t="s">
        <v>153</v>
      </c>
      <c r="H232" s="40">
        <v>415892044</v>
      </c>
      <c r="I232" s="80">
        <f>SUMIF(Tabla1[SKU AVANTE],'Comanda F'!G232,Tabla1[PIEZAS])</f>
        <v>0</v>
      </c>
      <c r="J232" s="46">
        <v>44</v>
      </c>
      <c r="K232" s="29">
        <f t="shared" si="12"/>
        <v>0</v>
      </c>
      <c r="L232" s="28">
        <f t="shared" si="14"/>
        <v>51.04</v>
      </c>
      <c r="M232" s="30">
        <f t="shared" si="15"/>
        <v>0</v>
      </c>
    </row>
    <row r="233" spans="1:13" x14ac:dyDescent="0.25">
      <c r="A233" s="26">
        <v>32603</v>
      </c>
      <c r="B233" s="25" t="s">
        <v>1329</v>
      </c>
      <c r="C233" s="26" t="str">
        <f t="shared" si="13"/>
        <v>A5432</v>
      </c>
      <c r="D233" s="26">
        <v>3</v>
      </c>
      <c r="E233" s="75" t="s">
        <v>458</v>
      </c>
      <c r="F233" s="27" t="s">
        <v>1248</v>
      </c>
      <c r="G233" s="39" t="s">
        <v>154</v>
      </c>
      <c r="H233" s="40">
        <v>415892046</v>
      </c>
      <c r="I233" s="80">
        <f>SUMIF(Tabla1[SKU AVANTE],'Comanda F'!G233,Tabla1[PIEZAS])</f>
        <v>0</v>
      </c>
      <c r="J233" s="46">
        <v>44</v>
      </c>
      <c r="K233" s="29">
        <f t="shared" si="12"/>
        <v>0</v>
      </c>
      <c r="L233" s="28">
        <f t="shared" si="14"/>
        <v>51.04</v>
      </c>
      <c r="M233" s="30">
        <f t="shared" si="15"/>
        <v>0</v>
      </c>
    </row>
    <row r="234" spans="1:13" x14ac:dyDescent="0.25">
      <c r="A234" s="26">
        <v>32603</v>
      </c>
      <c r="B234" s="25" t="s">
        <v>1329</v>
      </c>
      <c r="C234" s="26" t="str">
        <f t="shared" si="13"/>
        <v>A5432</v>
      </c>
      <c r="D234" s="26">
        <v>4</v>
      </c>
      <c r="E234" s="75" t="s">
        <v>458</v>
      </c>
      <c r="F234" s="27" t="s">
        <v>1249</v>
      </c>
      <c r="G234" s="39" t="s">
        <v>155</v>
      </c>
      <c r="H234" s="40">
        <v>415892045</v>
      </c>
      <c r="I234" s="80">
        <f>SUMIF(Tabla1[SKU AVANTE],'Comanda F'!G234,Tabla1[PIEZAS])</f>
        <v>0</v>
      </c>
      <c r="J234" s="46">
        <v>44</v>
      </c>
      <c r="K234" s="29">
        <f t="shared" si="12"/>
        <v>0</v>
      </c>
      <c r="L234" s="28">
        <f t="shared" si="14"/>
        <v>51.04</v>
      </c>
      <c r="M234" s="30">
        <f t="shared" si="15"/>
        <v>0</v>
      </c>
    </row>
    <row r="235" spans="1:13" ht="24" x14ac:dyDescent="0.25">
      <c r="A235" s="26">
        <v>32603</v>
      </c>
      <c r="B235" s="25" t="s">
        <v>1329</v>
      </c>
      <c r="C235" s="26" t="str">
        <f t="shared" si="13"/>
        <v>D7122</v>
      </c>
      <c r="D235" s="26">
        <v>1</v>
      </c>
      <c r="E235" s="75" t="s">
        <v>826</v>
      </c>
      <c r="F235" s="27" t="s">
        <v>1246</v>
      </c>
      <c r="G235" s="39" t="s">
        <v>827</v>
      </c>
      <c r="H235" s="40">
        <v>447434001</v>
      </c>
      <c r="I235" s="80">
        <f>SUMIF(Tabla1[SKU AVANTE],'Comanda F'!G235,Tabla1[PIEZAS])</f>
        <v>0</v>
      </c>
      <c r="J235" s="46">
        <v>46.1</v>
      </c>
      <c r="K235" s="29">
        <f t="shared" si="12"/>
        <v>0</v>
      </c>
      <c r="L235" s="28">
        <f t="shared" si="14"/>
        <v>53.475999999999999</v>
      </c>
      <c r="M235" s="30">
        <f t="shared" si="15"/>
        <v>0</v>
      </c>
    </row>
    <row r="236" spans="1:13" ht="24" x14ac:dyDescent="0.25">
      <c r="A236" s="26">
        <v>32603</v>
      </c>
      <c r="B236" s="25" t="s">
        <v>1329</v>
      </c>
      <c r="C236" s="26" t="str">
        <f t="shared" si="13"/>
        <v>D7122</v>
      </c>
      <c r="D236" s="26">
        <v>2</v>
      </c>
      <c r="E236" s="75" t="s">
        <v>826</v>
      </c>
      <c r="F236" s="27" t="s">
        <v>1247</v>
      </c>
      <c r="G236" s="39" t="s">
        <v>828</v>
      </c>
      <c r="H236" s="40">
        <v>447434002</v>
      </c>
      <c r="I236" s="80">
        <f>SUMIF(Tabla1[SKU AVANTE],'Comanda F'!G236,Tabla1[PIEZAS])</f>
        <v>0</v>
      </c>
      <c r="J236" s="46">
        <v>46.1</v>
      </c>
      <c r="K236" s="29">
        <f t="shared" si="12"/>
        <v>0</v>
      </c>
      <c r="L236" s="28">
        <f t="shared" si="14"/>
        <v>53.475999999999999</v>
      </c>
      <c r="M236" s="30">
        <f t="shared" si="15"/>
        <v>0</v>
      </c>
    </row>
    <row r="237" spans="1:13" ht="24" x14ac:dyDescent="0.25">
      <c r="A237" s="26">
        <v>32603</v>
      </c>
      <c r="B237" s="25" t="s">
        <v>1329</v>
      </c>
      <c r="C237" s="26" t="str">
        <f t="shared" si="13"/>
        <v>D7122</v>
      </c>
      <c r="D237" s="26">
        <v>3</v>
      </c>
      <c r="E237" s="75" t="s">
        <v>826</v>
      </c>
      <c r="F237" s="27" t="s">
        <v>1248</v>
      </c>
      <c r="G237" s="39" t="s">
        <v>829</v>
      </c>
      <c r="H237" s="40">
        <v>447434003</v>
      </c>
      <c r="I237" s="80">
        <f>SUMIF(Tabla1[SKU AVANTE],'Comanda F'!G237,Tabla1[PIEZAS])</f>
        <v>0</v>
      </c>
      <c r="J237" s="46">
        <v>46.1</v>
      </c>
      <c r="K237" s="29">
        <f t="shared" si="12"/>
        <v>0</v>
      </c>
      <c r="L237" s="28">
        <f t="shared" si="14"/>
        <v>53.475999999999999</v>
      </c>
      <c r="M237" s="30">
        <f t="shared" si="15"/>
        <v>0</v>
      </c>
    </row>
    <row r="238" spans="1:13" ht="24" x14ac:dyDescent="0.25">
      <c r="A238" s="26">
        <v>32603</v>
      </c>
      <c r="B238" s="25" t="s">
        <v>1329</v>
      </c>
      <c r="C238" s="26" t="str">
        <f t="shared" si="13"/>
        <v>D7122</v>
      </c>
      <c r="D238" s="26">
        <v>4</v>
      </c>
      <c r="E238" s="75" t="s">
        <v>826</v>
      </c>
      <c r="F238" s="27" t="s">
        <v>1249</v>
      </c>
      <c r="G238" s="39" t="s">
        <v>830</v>
      </c>
      <c r="H238" s="40">
        <v>447434004</v>
      </c>
      <c r="I238" s="80">
        <f>SUMIF(Tabla1[SKU AVANTE],'Comanda F'!G238,Tabla1[PIEZAS])</f>
        <v>0</v>
      </c>
      <c r="J238" s="46">
        <v>46.1</v>
      </c>
      <c r="K238" s="29">
        <f t="shared" si="12"/>
        <v>0</v>
      </c>
      <c r="L238" s="28">
        <f t="shared" si="14"/>
        <v>53.475999999999999</v>
      </c>
      <c r="M238" s="30">
        <f t="shared" si="15"/>
        <v>0</v>
      </c>
    </row>
    <row r="239" spans="1:13" ht="24" x14ac:dyDescent="0.25">
      <c r="A239" s="26">
        <v>32603</v>
      </c>
      <c r="B239" s="25" t="s">
        <v>1329</v>
      </c>
      <c r="C239" s="26" t="str">
        <f t="shared" si="13"/>
        <v>C7100</v>
      </c>
      <c r="D239" s="26">
        <v>1</v>
      </c>
      <c r="E239" s="75" t="s">
        <v>657</v>
      </c>
      <c r="F239" s="27" t="s">
        <v>1246</v>
      </c>
      <c r="G239" s="39" t="s">
        <v>653</v>
      </c>
      <c r="H239" s="40">
        <v>415892071</v>
      </c>
      <c r="I239" s="80">
        <f>SUMIF(Tabla1[SKU AVANTE],'Comanda F'!G239,Tabla1[PIEZAS])</f>
        <v>0</v>
      </c>
      <c r="J239" s="46">
        <v>44</v>
      </c>
      <c r="K239" s="29">
        <f t="shared" si="12"/>
        <v>0</v>
      </c>
      <c r="L239" s="28">
        <f t="shared" si="14"/>
        <v>51.04</v>
      </c>
      <c r="M239" s="30">
        <f t="shared" si="15"/>
        <v>0</v>
      </c>
    </row>
    <row r="240" spans="1:13" ht="24" x14ac:dyDescent="0.25">
      <c r="A240" s="26">
        <v>32603</v>
      </c>
      <c r="B240" s="25" t="s">
        <v>1329</v>
      </c>
      <c r="C240" s="26" t="str">
        <f t="shared" si="13"/>
        <v>C7100</v>
      </c>
      <c r="D240" s="26">
        <v>2</v>
      </c>
      <c r="E240" s="75" t="s">
        <v>657</v>
      </c>
      <c r="F240" s="27" t="s">
        <v>1247</v>
      </c>
      <c r="G240" s="39" t="s">
        <v>654</v>
      </c>
      <c r="H240" s="40">
        <v>415892072</v>
      </c>
      <c r="I240" s="80">
        <f>SUMIF(Tabla1[SKU AVANTE],'Comanda F'!G240,Tabla1[PIEZAS])</f>
        <v>0</v>
      </c>
      <c r="J240" s="46">
        <v>44</v>
      </c>
      <c r="K240" s="29">
        <f t="shared" si="12"/>
        <v>0</v>
      </c>
      <c r="L240" s="28">
        <f t="shared" si="14"/>
        <v>51.04</v>
      </c>
      <c r="M240" s="30">
        <f t="shared" si="15"/>
        <v>0</v>
      </c>
    </row>
    <row r="241" spans="1:13" ht="24" x14ac:dyDescent="0.25">
      <c r="A241" s="26">
        <v>32603</v>
      </c>
      <c r="B241" s="25" t="s">
        <v>1329</v>
      </c>
      <c r="C241" s="26" t="str">
        <f t="shared" si="13"/>
        <v>C7100</v>
      </c>
      <c r="D241" s="26">
        <v>3</v>
      </c>
      <c r="E241" s="75" t="s">
        <v>657</v>
      </c>
      <c r="F241" s="27" t="s">
        <v>1248</v>
      </c>
      <c r="G241" s="39" t="s">
        <v>655</v>
      </c>
      <c r="H241" s="40">
        <v>415892073</v>
      </c>
      <c r="I241" s="80">
        <f>SUMIF(Tabla1[SKU AVANTE],'Comanda F'!G241,Tabla1[PIEZAS])</f>
        <v>0</v>
      </c>
      <c r="J241" s="46">
        <v>44</v>
      </c>
      <c r="K241" s="29">
        <f t="shared" si="12"/>
        <v>0</v>
      </c>
      <c r="L241" s="28">
        <f t="shared" si="14"/>
        <v>51.04</v>
      </c>
      <c r="M241" s="30">
        <f t="shared" si="15"/>
        <v>0</v>
      </c>
    </row>
    <row r="242" spans="1:13" ht="24" x14ac:dyDescent="0.25">
      <c r="A242" s="26">
        <v>32603</v>
      </c>
      <c r="B242" s="25" t="s">
        <v>1329</v>
      </c>
      <c r="C242" s="26" t="str">
        <f t="shared" si="13"/>
        <v>C7100</v>
      </c>
      <c r="D242" s="26">
        <v>4</v>
      </c>
      <c r="E242" s="75" t="s">
        <v>657</v>
      </c>
      <c r="F242" s="27" t="s">
        <v>1249</v>
      </c>
      <c r="G242" s="39" t="s">
        <v>656</v>
      </c>
      <c r="H242" s="40">
        <v>415892074</v>
      </c>
      <c r="I242" s="80">
        <f>SUMIF(Tabla1[SKU AVANTE],'Comanda F'!G242,Tabla1[PIEZAS])</f>
        <v>0</v>
      </c>
      <c r="J242" s="46">
        <v>44</v>
      </c>
      <c r="K242" s="29">
        <f t="shared" si="12"/>
        <v>0</v>
      </c>
      <c r="L242" s="28">
        <f t="shared" si="14"/>
        <v>51.04</v>
      </c>
      <c r="M242" s="30">
        <f t="shared" si="15"/>
        <v>0</v>
      </c>
    </row>
    <row r="243" spans="1:13" x14ac:dyDescent="0.25">
      <c r="A243" s="26">
        <v>32603</v>
      </c>
      <c r="B243" s="25" t="s">
        <v>1329</v>
      </c>
      <c r="C243" s="26" t="str">
        <f t="shared" si="13"/>
        <v>D5835</v>
      </c>
      <c r="D243" s="26">
        <v>1</v>
      </c>
      <c r="E243" s="75" t="s">
        <v>731</v>
      </c>
      <c r="F243" s="27" t="s">
        <v>1246</v>
      </c>
      <c r="G243" s="39" t="s">
        <v>924</v>
      </c>
      <c r="H243" s="40">
        <v>449364001</v>
      </c>
      <c r="I243" s="80">
        <f>SUMIF(Tabla1[SKU AVANTE],'Comanda F'!G243,Tabla1[PIEZAS])</f>
        <v>0</v>
      </c>
      <c r="J243" s="46">
        <v>44</v>
      </c>
      <c r="K243" s="29">
        <f t="shared" si="12"/>
        <v>0</v>
      </c>
      <c r="L243" s="28">
        <f t="shared" si="14"/>
        <v>51.04</v>
      </c>
      <c r="M243" s="30">
        <f t="shared" si="15"/>
        <v>0</v>
      </c>
    </row>
    <row r="244" spans="1:13" x14ac:dyDescent="0.25">
      <c r="A244" s="26">
        <v>32603</v>
      </c>
      <c r="B244" s="25" t="s">
        <v>1329</v>
      </c>
      <c r="C244" s="26" t="str">
        <f t="shared" si="13"/>
        <v>D5835</v>
      </c>
      <c r="D244" s="26">
        <v>2</v>
      </c>
      <c r="E244" s="75" t="s">
        <v>731</v>
      </c>
      <c r="F244" s="27" t="s">
        <v>1247</v>
      </c>
      <c r="G244" s="39" t="s">
        <v>925</v>
      </c>
      <c r="H244" s="40">
        <v>449364002</v>
      </c>
      <c r="I244" s="80">
        <f>SUMIF(Tabla1[SKU AVANTE],'Comanda F'!G244,Tabla1[PIEZAS])</f>
        <v>0</v>
      </c>
      <c r="J244" s="46">
        <v>44</v>
      </c>
      <c r="K244" s="29">
        <f t="shared" si="12"/>
        <v>0</v>
      </c>
      <c r="L244" s="28">
        <f t="shared" si="14"/>
        <v>51.04</v>
      </c>
      <c r="M244" s="30">
        <f t="shared" si="15"/>
        <v>0</v>
      </c>
    </row>
    <row r="245" spans="1:13" x14ac:dyDescent="0.25">
      <c r="A245" s="26">
        <v>32603</v>
      </c>
      <c r="B245" s="25" t="s">
        <v>1329</v>
      </c>
      <c r="C245" s="26" t="str">
        <f t="shared" si="13"/>
        <v>D5835</v>
      </c>
      <c r="D245" s="26">
        <v>3</v>
      </c>
      <c r="E245" s="75" t="s">
        <v>731</v>
      </c>
      <c r="F245" s="27" t="s">
        <v>1248</v>
      </c>
      <c r="G245" s="39" t="s">
        <v>926</v>
      </c>
      <c r="H245" s="40">
        <v>449364003</v>
      </c>
      <c r="I245" s="80">
        <f>SUMIF(Tabla1[SKU AVANTE],'Comanda F'!G245,Tabla1[PIEZAS])</f>
        <v>0</v>
      </c>
      <c r="J245" s="46">
        <v>44</v>
      </c>
      <c r="K245" s="29">
        <f t="shared" si="12"/>
        <v>0</v>
      </c>
      <c r="L245" s="28">
        <f t="shared" si="14"/>
        <v>51.04</v>
      </c>
      <c r="M245" s="30">
        <f t="shared" si="15"/>
        <v>0</v>
      </c>
    </row>
    <row r="246" spans="1:13" x14ac:dyDescent="0.25">
      <c r="A246" s="26">
        <v>32603</v>
      </c>
      <c r="B246" s="25" t="s">
        <v>1329</v>
      </c>
      <c r="C246" s="26" t="str">
        <f t="shared" si="13"/>
        <v>D5835</v>
      </c>
      <c r="D246" s="26">
        <v>4</v>
      </c>
      <c r="E246" s="75" t="s">
        <v>731</v>
      </c>
      <c r="F246" s="27" t="s">
        <v>1249</v>
      </c>
      <c r="G246" s="39" t="s">
        <v>927</v>
      </c>
      <c r="H246" s="40">
        <v>449364004</v>
      </c>
      <c r="I246" s="80">
        <f>SUMIF(Tabla1[SKU AVANTE],'Comanda F'!G246,Tabla1[PIEZAS])</f>
        <v>0</v>
      </c>
      <c r="J246" s="46">
        <v>44</v>
      </c>
      <c r="K246" s="29">
        <f t="shared" si="12"/>
        <v>0</v>
      </c>
      <c r="L246" s="28">
        <f t="shared" si="14"/>
        <v>51.04</v>
      </c>
      <c r="M246" s="30">
        <f t="shared" si="15"/>
        <v>0</v>
      </c>
    </row>
    <row r="247" spans="1:13" x14ac:dyDescent="0.25">
      <c r="A247" s="26">
        <v>32626</v>
      </c>
      <c r="B247" s="25" t="s">
        <v>1330</v>
      </c>
      <c r="C247" s="26" t="str">
        <f t="shared" si="13"/>
        <v>02820</v>
      </c>
      <c r="D247" s="26">
        <v>1</v>
      </c>
      <c r="E247" s="75" t="s">
        <v>445</v>
      </c>
      <c r="F247" s="27" t="s">
        <v>1233</v>
      </c>
      <c r="G247" s="39" t="s">
        <v>468</v>
      </c>
      <c r="H247" s="40">
        <v>415826001</v>
      </c>
      <c r="I247" s="80">
        <f>SUMIF(Tabla1[SKU AVANTE],'Comanda F'!G247,Tabla1[PIEZAS])</f>
        <v>0</v>
      </c>
      <c r="J247" s="46">
        <v>79.59</v>
      </c>
      <c r="K247" s="29">
        <f t="shared" si="12"/>
        <v>0</v>
      </c>
      <c r="L247" s="28">
        <f t="shared" si="14"/>
        <v>92.324399999999997</v>
      </c>
      <c r="M247" s="30">
        <f t="shared" si="15"/>
        <v>0</v>
      </c>
    </row>
    <row r="248" spans="1:13" x14ac:dyDescent="0.25">
      <c r="A248" s="26">
        <v>32626</v>
      </c>
      <c r="B248" s="25" t="s">
        <v>1330</v>
      </c>
      <c r="C248" s="26" t="str">
        <f t="shared" si="13"/>
        <v>02820</v>
      </c>
      <c r="D248" s="26">
        <v>2</v>
      </c>
      <c r="E248" s="75" t="s">
        <v>445</v>
      </c>
      <c r="F248" s="27" t="s">
        <v>1234</v>
      </c>
      <c r="G248" s="39" t="s">
        <v>470</v>
      </c>
      <c r="H248" s="40">
        <v>415826003</v>
      </c>
      <c r="I248" s="80">
        <f>SUMIF(Tabla1[SKU AVANTE],'Comanda F'!G248,Tabla1[PIEZAS])</f>
        <v>0</v>
      </c>
      <c r="J248" s="46">
        <v>79.59</v>
      </c>
      <c r="K248" s="29">
        <f t="shared" si="12"/>
        <v>0</v>
      </c>
      <c r="L248" s="28">
        <f t="shared" si="14"/>
        <v>92.324399999999997</v>
      </c>
      <c r="M248" s="30">
        <f t="shared" si="15"/>
        <v>0</v>
      </c>
    </row>
    <row r="249" spans="1:13" x14ac:dyDescent="0.25">
      <c r="A249" s="26">
        <v>32626</v>
      </c>
      <c r="B249" s="25" t="s">
        <v>1330</v>
      </c>
      <c r="C249" s="26" t="str">
        <f t="shared" si="13"/>
        <v>02820</v>
      </c>
      <c r="D249" s="26">
        <v>3</v>
      </c>
      <c r="E249" s="75" t="s">
        <v>445</v>
      </c>
      <c r="F249" s="27" t="s">
        <v>1235</v>
      </c>
      <c r="G249" s="39" t="s">
        <v>469</v>
      </c>
      <c r="H249" s="40">
        <v>415826002</v>
      </c>
      <c r="I249" s="80">
        <f>SUMIF(Tabla1[SKU AVANTE],'Comanda F'!G249,Tabla1[PIEZAS])</f>
        <v>0</v>
      </c>
      <c r="J249" s="46">
        <v>79.59</v>
      </c>
      <c r="K249" s="29">
        <f t="shared" si="12"/>
        <v>0</v>
      </c>
      <c r="L249" s="28">
        <f t="shared" si="14"/>
        <v>92.324399999999997</v>
      </c>
      <c r="M249" s="30">
        <f t="shared" si="15"/>
        <v>0</v>
      </c>
    </row>
    <row r="250" spans="1:13" x14ac:dyDescent="0.25">
      <c r="A250" s="26">
        <v>32626</v>
      </c>
      <c r="B250" s="25" t="s">
        <v>1330</v>
      </c>
      <c r="C250" s="26" t="str">
        <f t="shared" si="13"/>
        <v>02820</v>
      </c>
      <c r="D250" s="26">
        <v>4</v>
      </c>
      <c r="E250" s="75" t="s">
        <v>445</v>
      </c>
      <c r="F250" s="27" t="s">
        <v>1245</v>
      </c>
      <c r="G250" s="39" t="s">
        <v>471</v>
      </c>
      <c r="H250" s="40">
        <v>415826004</v>
      </c>
      <c r="I250" s="80">
        <f>SUMIF(Tabla1[SKU AVANTE],'Comanda F'!G250,Tabla1[PIEZAS])</f>
        <v>0</v>
      </c>
      <c r="J250" s="46">
        <v>79.59</v>
      </c>
      <c r="K250" s="29">
        <f t="shared" si="12"/>
        <v>0</v>
      </c>
      <c r="L250" s="28">
        <f t="shared" si="14"/>
        <v>92.324399999999997</v>
      </c>
      <c r="M250" s="30">
        <f t="shared" si="15"/>
        <v>0</v>
      </c>
    </row>
    <row r="251" spans="1:13" x14ac:dyDescent="0.25">
      <c r="A251" s="26">
        <v>32626</v>
      </c>
      <c r="B251" s="25" t="s">
        <v>1330</v>
      </c>
      <c r="C251" s="26" t="str">
        <f t="shared" si="13"/>
        <v>00207</v>
      </c>
      <c r="D251" s="26">
        <v>1</v>
      </c>
      <c r="E251" s="75" t="s">
        <v>447</v>
      </c>
      <c r="F251" s="27" t="s">
        <v>1233</v>
      </c>
      <c r="G251" s="39" t="s">
        <v>472</v>
      </c>
      <c r="H251" s="40">
        <v>415826005</v>
      </c>
      <c r="I251" s="80">
        <f>SUMIF(Tabla1[SKU AVANTE],'Comanda F'!G251,Tabla1[PIEZAS])</f>
        <v>0</v>
      </c>
      <c r="J251" s="46">
        <v>66.53</v>
      </c>
      <c r="K251" s="29">
        <f t="shared" si="12"/>
        <v>0</v>
      </c>
      <c r="L251" s="28">
        <f t="shared" si="14"/>
        <v>77.174799999999991</v>
      </c>
      <c r="M251" s="30">
        <f t="shared" si="15"/>
        <v>0</v>
      </c>
    </row>
    <row r="252" spans="1:13" x14ac:dyDescent="0.25">
      <c r="A252" s="26">
        <v>32626</v>
      </c>
      <c r="B252" s="25" t="s">
        <v>1330</v>
      </c>
      <c r="C252" s="26" t="str">
        <f t="shared" si="13"/>
        <v>00207</v>
      </c>
      <c r="D252" s="26">
        <v>2</v>
      </c>
      <c r="E252" s="75" t="s">
        <v>447</v>
      </c>
      <c r="F252" s="27" t="s">
        <v>1234</v>
      </c>
      <c r="G252" s="39" t="s">
        <v>474</v>
      </c>
      <c r="H252" s="40">
        <v>415826007</v>
      </c>
      <c r="I252" s="80">
        <f>SUMIF(Tabla1[SKU AVANTE],'Comanda F'!G252,Tabla1[PIEZAS])</f>
        <v>0</v>
      </c>
      <c r="J252" s="46">
        <v>66.53</v>
      </c>
      <c r="K252" s="29">
        <f t="shared" si="12"/>
        <v>0</v>
      </c>
      <c r="L252" s="28">
        <f t="shared" si="14"/>
        <v>77.174799999999991</v>
      </c>
      <c r="M252" s="30">
        <f t="shared" si="15"/>
        <v>0</v>
      </c>
    </row>
    <row r="253" spans="1:13" x14ac:dyDescent="0.25">
      <c r="A253" s="26">
        <v>32626</v>
      </c>
      <c r="B253" s="25" t="s">
        <v>1330</v>
      </c>
      <c r="C253" s="26" t="str">
        <f t="shared" si="13"/>
        <v>00207</v>
      </c>
      <c r="D253" s="26">
        <v>3</v>
      </c>
      <c r="E253" s="75" t="s">
        <v>447</v>
      </c>
      <c r="F253" s="27" t="s">
        <v>1235</v>
      </c>
      <c r="G253" s="39" t="s">
        <v>473</v>
      </c>
      <c r="H253" s="40">
        <v>415826006</v>
      </c>
      <c r="I253" s="80">
        <f>SUMIF(Tabla1[SKU AVANTE],'Comanda F'!G253,Tabla1[PIEZAS])</f>
        <v>0</v>
      </c>
      <c r="J253" s="46">
        <v>66.53</v>
      </c>
      <c r="K253" s="29">
        <f t="shared" si="12"/>
        <v>0</v>
      </c>
      <c r="L253" s="28">
        <f t="shared" si="14"/>
        <v>77.174799999999991</v>
      </c>
      <c r="M253" s="30">
        <f t="shared" si="15"/>
        <v>0</v>
      </c>
    </row>
    <row r="254" spans="1:13" x14ac:dyDescent="0.25">
      <c r="A254" s="26">
        <v>32626</v>
      </c>
      <c r="B254" s="25" t="s">
        <v>1330</v>
      </c>
      <c r="C254" s="26" t="str">
        <f t="shared" si="13"/>
        <v>00207</v>
      </c>
      <c r="D254" s="26">
        <v>4</v>
      </c>
      <c r="E254" s="75" t="s">
        <v>447</v>
      </c>
      <c r="F254" s="27" t="s">
        <v>1245</v>
      </c>
      <c r="G254" s="39" t="s">
        <v>475</v>
      </c>
      <c r="H254" s="40">
        <v>415826008</v>
      </c>
      <c r="I254" s="80">
        <f>SUMIF(Tabla1[SKU AVANTE],'Comanda F'!G254,Tabla1[PIEZAS])</f>
        <v>0</v>
      </c>
      <c r="J254" s="46">
        <v>66.53</v>
      </c>
      <c r="K254" s="29">
        <f t="shared" si="12"/>
        <v>0</v>
      </c>
      <c r="L254" s="28">
        <f t="shared" si="14"/>
        <v>77.174799999999991</v>
      </c>
      <c r="M254" s="30">
        <f t="shared" si="15"/>
        <v>0</v>
      </c>
    </row>
    <row r="255" spans="1:13" x14ac:dyDescent="0.25">
      <c r="A255" s="26">
        <v>32626</v>
      </c>
      <c r="B255" s="25" t="s">
        <v>1330</v>
      </c>
      <c r="C255" s="26" t="str">
        <f t="shared" si="13"/>
        <v>00207</v>
      </c>
      <c r="D255" s="26">
        <v>5</v>
      </c>
      <c r="E255" s="75" t="s">
        <v>447</v>
      </c>
      <c r="F255" s="27" t="s">
        <v>1251</v>
      </c>
      <c r="G255" s="39" t="s">
        <v>1016</v>
      </c>
      <c r="H255" s="40">
        <v>415826065</v>
      </c>
      <c r="I255" s="80">
        <f>SUMIF(Tabla1[SKU AVANTE],'Comanda F'!G255,Tabla1[PIEZAS])</f>
        <v>0</v>
      </c>
      <c r="J255" s="46">
        <v>80.78</v>
      </c>
      <c r="K255" s="29">
        <f t="shared" si="12"/>
        <v>0</v>
      </c>
      <c r="L255" s="28">
        <f t="shared" si="14"/>
        <v>93.704799999999992</v>
      </c>
      <c r="M255" s="30">
        <f t="shared" si="15"/>
        <v>0</v>
      </c>
    </row>
    <row r="256" spans="1:13" x14ac:dyDescent="0.25">
      <c r="A256" s="26">
        <v>32626</v>
      </c>
      <c r="B256" s="25" t="s">
        <v>1330</v>
      </c>
      <c r="C256" s="26" t="str">
        <f t="shared" si="13"/>
        <v>06420</v>
      </c>
      <c r="D256" s="26">
        <v>1</v>
      </c>
      <c r="E256" s="75" t="s">
        <v>449</v>
      </c>
      <c r="F256" s="27" t="s">
        <v>1233</v>
      </c>
      <c r="G256" s="39" t="s">
        <v>476</v>
      </c>
      <c r="H256" s="40">
        <v>415826009</v>
      </c>
      <c r="I256" s="80">
        <f>SUMIF(Tabla1[SKU AVANTE],'Comanda F'!G256,Tabla1[PIEZAS])</f>
        <v>0</v>
      </c>
      <c r="J256" s="46">
        <v>79.59</v>
      </c>
      <c r="K256" s="29">
        <f t="shared" si="12"/>
        <v>0</v>
      </c>
      <c r="L256" s="28">
        <f t="shared" si="14"/>
        <v>92.324399999999997</v>
      </c>
      <c r="M256" s="30">
        <f t="shared" si="15"/>
        <v>0</v>
      </c>
    </row>
    <row r="257" spans="1:13" x14ac:dyDescent="0.25">
      <c r="A257" s="26">
        <v>32626</v>
      </c>
      <c r="B257" s="25" t="s">
        <v>1330</v>
      </c>
      <c r="C257" s="26" t="str">
        <f t="shared" si="13"/>
        <v>06420</v>
      </c>
      <c r="D257" s="26">
        <v>2</v>
      </c>
      <c r="E257" s="75" t="s">
        <v>449</v>
      </c>
      <c r="F257" s="27" t="s">
        <v>1234</v>
      </c>
      <c r="G257" s="39" t="s">
        <v>478</v>
      </c>
      <c r="H257" s="40">
        <v>415826011</v>
      </c>
      <c r="I257" s="80">
        <f>SUMIF(Tabla1[SKU AVANTE],'Comanda F'!G257,Tabla1[PIEZAS])</f>
        <v>0</v>
      </c>
      <c r="J257" s="46">
        <v>79.59</v>
      </c>
      <c r="K257" s="29">
        <f t="shared" si="12"/>
        <v>0</v>
      </c>
      <c r="L257" s="28">
        <f t="shared" si="14"/>
        <v>92.324399999999997</v>
      </c>
      <c r="M257" s="30">
        <f t="shared" si="15"/>
        <v>0</v>
      </c>
    </row>
    <row r="258" spans="1:13" x14ac:dyDescent="0.25">
      <c r="A258" s="26">
        <v>32626</v>
      </c>
      <c r="B258" s="25" t="s">
        <v>1330</v>
      </c>
      <c r="C258" s="26" t="str">
        <f t="shared" si="13"/>
        <v>06420</v>
      </c>
      <c r="D258" s="26">
        <v>3</v>
      </c>
      <c r="E258" s="75" t="s">
        <v>449</v>
      </c>
      <c r="F258" s="27" t="s">
        <v>1235</v>
      </c>
      <c r="G258" s="39" t="s">
        <v>477</v>
      </c>
      <c r="H258" s="40">
        <v>415826010</v>
      </c>
      <c r="I258" s="80">
        <f>SUMIF(Tabla1[SKU AVANTE],'Comanda F'!G258,Tabla1[PIEZAS])</f>
        <v>0</v>
      </c>
      <c r="J258" s="46">
        <v>79.59</v>
      </c>
      <c r="K258" s="29">
        <f t="shared" si="12"/>
        <v>0</v>
      </c>
      <c r="L258" s="28">
        <f t="shared" si="14"/>
        <v>92.324399999999997</v>
      </c>
      <c r="M258" s="30">
        <f t="shared" si="15"/>
        <v>0</v>
      </c>
    </row>
    <row r="259" spans="1:13" x14ac:dyDescent="0.25">
      <c r="A259" s="26">
        <v>32626</v>
      </c>
      <c r="B259" s="25" t="s">
        <v>1330</v>
      </c>
      <c r="C259" s="26" t="str">
        <f t="shared" si="13"/>
        <v>06420</v>
      </c>
      <c r="D259" s="26">
        <v>4</v>
      </c>
      <c r="E259" s="75" t="s">
        <v>449</v>
      </c>
      <c r="F259" s="27" t="s">
        <v>1245</v>
      </c>
      <c r="G259" s="39" t="s">
        <v>479</v>
      </c>
      <c r="H259" s="40">
        <v>415826012</v>
      </c>
      <c r="I259" s="80">
        <f>SUMIF(Tabla1[SKU AVANTE],'Comanda F'!G259,Tabla1[PIEZAS])</f>
        <v>0</v>
      </c>
      <c r="J259" s="46">
        <v>79.59</v>
      </c>
      <c r="K259" s="29">
        <f t="shared" si="12"/>
        <v>0</v>
      </c>
      <c r="L259" s="28">
        <f t="shared" si="14"/>
        <v>92.324399999999997</v>
      </c>
      <c r="M259" s="30">
        <f t="shared" si="15"/>
        <v>0</v>
      </c>
    </row>
    <row r="260" spans="1:13" x14ac:dyDescent="0.25">
      <c r="A260" s="26">
        <v>32626</v>
      </c>
      <c r="B260" s="25" t="s">
        <v>1330</v>
      </c>
      <c r="C260" s="26" t="str">
        <f t="shared" si="13"/>
        <v>A5918</v>
      </c>
      <c r="D260" s="26">
        <v>1</v>
      </c>
      <c r="E260" s="75" t="s">
        <v>464</v>
      </c>
      <c r="F260" s="27" t="s">
        <v>1233</v>
      </c>
      <c r="G260" s="39" t="s">
        <v>516</v>
      </c>
      <c r="H260" s="40">
        <v>415826049</v>
      </c>
      <c r="I260" s="80">
        <f>SUMIF(Tabla1[SKU AVANTE],'Comanda F'!G260,Tabla1[PIEZAS])</f>
        <v>0</v>
      </c>
      <c r="J260" s="46">
        <v>79.59</v>
      </c>
      <c r="K260" s="29">
        <f t="shared" si="12"/>
        <v>0</v>
      </c>
      <c r="L260" s="28">
        <f t="shared" si="14"/>
        <v>92.324399999999997</v>
      </c>
      <c r="M260" s="30">
        <f t="shared" si="15"/>
        <v>0</v>
      </c>
    </row>
    <row r="261" spans="1:13" x14ac:dyDescent="0.25">
      <c r="A261" s="26">
        <v>32626</v>
      </c>
      <c r="B261" s="25" t="s">
        <v>1330</v>
      </c>
      <c r="C261" s="26" t="str">
        <f t="shared" si="13"/>
        <v>A5918</v>
      </c>
      <c r="D261" s="26">
        <v>2</v>
      </c>
      <c r="E261" s="75" t="s">
        <v>464</v>
      </c>
      <c r="F261" s="27" t="s">
        <v>1234</v>
      </c>
      <c r="G261" s="39" t="s">
        <v>518</v>
      </c>
      <c r="H261" s="40">
        <v>415826051</v>
      </c>
      <c r="I261" s="80">
        <f>SUMIF(Tabla1[SKU AVANTE],'Comanda F'!G261,Tabla1[PIEZAS])</f>
        <v>0</v>
      </c>
      <c r="J261" s="46">
        <v>79.59</v>
      </c>
      <c r="K261" s="29">
        <f t="shared" si="12"/>
        <v>0</v>
      </c>
      <c r="L261" s="28">
        <f t="shared" si="14"/>
        <v>92.324399999999997</v>
      </c>
      <c r="M261" s="30">
        <f t="shared" si="15"/>
        <v>0</v>
      </c>
    </row>
    <row r="262" spans="1:13" x14ac:dyDescent="0.25">
      <c r="A262" s="26">
        <v>32626</v>
      </c>
      <c r="B262" s="25" t="s">
        <v>1330</v>
      </c>
      <c r="C262" s="26" t="str">
        <f t="shared" si="13"/>
        <v>A5918</v>
      </c>
      <c r="D262" s="26">
        <v>3</v>
      </c>
      <c r="E262" s="75" t="s">
        <v>464</v>
      </c>
      <c r="F262" s="27" t="s">
        <v>1235</v>
      </c>
      <c r="G262" s="39" t="s">
        <v>517</v>
      </c>
      <c r="H262" s="40">
        <v>415826050</v>
      </c>
      <c r="I262" s="80">
        <f>SUMIF(Tabla1[SKU AVANTE],'Comanda F'!G262,Tabla1[PIEZAS])</f>
        <v>0</v>
      </c>
      <c r="J262" s="46">
        <v>79.59</v>
      </c>
      <c r="K262" s="29">
        <f t="shared" si="12"/>
        <v>0</v>
      </c>
      <c r="L262" s="28">
        <f t="shared" si="14"/>
        <v>92.324399999999997</v>
      </c>
      <c r="M262" s="30">
        <f t="shared" si="15"/>
        <v>0</v>
      </c>
    </row>
    <row r="263" spans="1:13" x14ac:dyDescent="0.25">
      <c r="A263" s="26">
        <v>32626</v>
      </c>
      <c r="B263" s="25" t="s">
        <v>1330</v>
      </c>
      <c r="C263" s="26" t="str">
        <f t="shared" si="13"/>
        <v>A5918</v>
      </c>
      <c r="D263" s="26">
        <v>4</v>
      </c>
      <c r="E263" s="75" t="s">
        <v>464</v>
      </c>
      <c r="F263" s="27" t="s">
        <v>1245</v>
      </c>
      <c r="G263" s="39" t="s">
        <v>519</v>
      </c>
      <c r="H263" s="40">
        <v>415826052</v>
      </c>
      <c r="I263" s="80">
        <f>SUMIF(Tabla1[SKU AVANTE],'Comanda F'!G263,Tabla1[PIEZAS])</f>
        <v>0</v>
      </c>
      <c r="J263" s="46">
        <v>79.59</v>
      </c>
      <c r="K263" s="29">
        <f t="shared" ref="K263:K326" si="16">I263*J263</f>
        <v>0</v>
      </c>
      <c r="L263" s="28">
        <f t="shared" si="14"/>
        <v>92.324399999999997</v>
      </c>
      <c r="M263" s="30">
        <f t="shared" si="15"/>
        <v>0</v>
      </c>
    </row>
    <row r="264" spans="1:13" x14ac:dyDescent="0.25">
      <c r="A264" s="26">
        <v>32626</v>
      </c>
      <c r="B264" s="25" t="s">
        <v>1330</v>
      </c>
      <c r="C264" s="26" t="str">
        <f t="shared" ref="C264:C327" si="17">RIGHT(G264,5)</f>
        <v>04000</v>
      </c>
      <c r="D264" s="26">
        <v>1</v>
      </c>
      <c r="E264" s="75" t="s">
        <v>450</v>
      </c>
      <c r="F264" s="27" t="s">
        <v>1233</v>
      </c>
      <c r="G264" s="39" t="s">
        <v>480</v>
      </c>
      <c r="H264" s="40">
        <v>415826013</v>
      </c>
      <c r="I264" s="80">
        <f>SUMIF(Tabla1[SKU AVANTE],'Comanda F'!G264,Tabla1[PIEZAS])</f>
        <v>0</v>
      </c>
      <c r="J264" s="46">
        <v>73.650000000000006</v>
      </c>
      <c r="K264" s="29">
        <f t="shared" si="16"/>
        <v>0</v>
      </c>
      <c r="L264" s="28">
        <f t="shared" ref="L264:L327" si="18">+J264*1.16</f>
        <v>85.433999999999997</v>
      </c>
      <c r="M264" s="30">
        <f t="shared" ref="M264:M327" si="19">+I264*L264</f>
        <v>0</v>
      </c>
    </row>
    <row r="265" spans="1:13" x14ac:dyDescent="0.25">
      <c r="A265" s="26">
        <v>32626</v>
      </c>
      <c r="B265" s="25" t="s">
        <v>1330</v>
      </c>
      <c r="C265" s="26" t="str">
        <f t="shared" si="17"/>
        <v>04000</v>
      </c>
      <c r="D265" s="26">
        <v>2</v>
      </c>
      <c r="E265" s="75" t="s">
        <v>450</v>
      </c>
      <c r="F265" s="27" t="s">
        <v>1234</v>
      </c>
      <c r="G265" s="39" t="s">
        <v>482</v>
      </c>
      <c r="H265" s="40">
        <v>415826015</v>
      </c>
      <c r="I265" s="80">
        <f>SUMIF(Tabla1[SKU AVANTE],'Comanda F'!G265,Tabla1[PIEZAS])</f>
        <v>0</v>
      </c>
      <c r="J265" s="46">
        <v>73.650000000000006</v>
      </c>
      <c r="K265" s="29">
        <f t="shared" si="16"/>
        <v>0</v>
      </c>
      <c r="L265" s="28">
        <f t="shared" si="18"/>
        <v>85.433999999999997</v>
      </c>
      <c r="M265" s="30">
        <f t="shared" si="19"/>
        <v>0</v>
      </c>
    </row>
    <row r="266" spans="1:13" x14ac:dyDescent="0.25">
      <c r="A266" s="26">
        <v>32626</v>
      </c>
      <c r="B266" s="25" t="s">
        <v>1330</v>
      </c>
      <c r="C266" s="26" t="str">
        <f t="shared" si="17"/>
        <v>04000</v>
      </c>
      <c r="D266" s="26">
        <v>3</v>
      </c>
      <c r="E266" s="75" t="s">
        <v>450</v>
      </c>
      <c r="F266" s="27" t="s">
        <v>1235</v>
      </c>
      <c r="G266" s="39" t="s">
        <v>481</v>
      </c>
      <c r="H266" s="40">
        <v>415826014</v>
      </c>
      <c r="I266" s="80">
        <f>SUMIF(Tabla1[SKU AVANTE],'Comanda F'!G266,Tabla1[PIEZAS])</f>
        <v>0</v>
      </c>
      <c r="J266" s="46">
        <v>73.650000000000006</v>
      </c>
      <c r="K266" s="29">
        <f t="shared" si="16"/>
        <v>0</v>
      </c>
      <c r="L266" s="28">
        <f t="shared" si="18"/>
        <v>85.433999999999997</v>
      </c>
      <c r="M266" s="30">
        <f t="shared" si="19"/>
        <v>0</v>
      </c>
    </row>
    <row r="267" spans="1:13" x14ac:dyDescent="0.25">
      <c r="A267" s="26">
        <v>32626</v>
      </c>
      <c r="B267" s="25" t="s">
        <v>1330</v>
      </c>
      <c r="C267" s="26" t="str">
        <f t="shared" si="17"/>
        <v>04000</v>
      </c>
      <c r="D267" s="26">
        <v>4</v>
      </c>
      <c r="E267" s="75" t="s">
        <v>450</v>
      </c>
      <c r="F267" s="27" t="s">
        <v>1245</v>
      </c>
      <c r="G267" s="39" t="s">
        <v>483</v>
      </c>
      <c r="H267" s="40">
        <v>415826016</v>
      </c>
      <c r="I267" s="80">
        <f>SUMIF(Tabla1[SKU AVANTE],'Comanda F'!G267,Tabla1[PIEZAS])</f>
        <v>0</v>
      </c>
      <c r="J267" s="46">
        <v>73.650000000000006</v>
      </c>
      <c r="K267" s="29">
        <f t="shared" si="16"/>
        <v>0</v>
      </c>
      <c r="L267" s="28">
        <f t="shared" si="18"/>
        <v>85.433999999999997</v>
      </c>
      <c r="M267" s="30">
        <f t="shared" si="19"/>
        <v>0</v>
      </c>
    </row>
    <row r="268" spans="1:13" x14ac:dyDescent="0.25">
      <c r="A268" s="26">
        <v>32626</v>
      </c>
      <c r="B268" s="25" t="s">
        <v>1330</v>
      </c>
      <c r="C268" s="26" t="str">
        <f t="shared" si="17"/>
        <v>04000</v>
      </c>
      <c r="D268" s="26">
        <v>5</v>
      </c>
      <c r="E268" s="75" t="s">
        <v>450</v>
      </c>
      <c r="F268" s="27" t="s">
        <v>1251</v>
      </c>
      <c r="G268" s="39" t="s">
        <v>1017</v>
      </c>
      <c r="H268" s="40">
        <v>415826066</v>
      </c>
      <c r="I268" s="80">
        <f>SUMIF(Tabla1[SKU AVANTE],'Comanda F'!G268,Tabla1[PIEZAS])</f>
        <v>0</v>
      </c>
      <c r="J268" s="46">
        <v>87.88</v>
      </c>
      <c r="K268" s="29">
        <f t="shared" si="16"/>
        <v>0</v>
      </c>
      <c r="L268" s="28">
        <f t="shared" si="18"/>
        <v>101.94079999999998</v>
      </c>
      <c r="M268" s="30">
        <f t="shared" si="19"/>
        <v>0</v>
      </c>
    </row>
    <row r="269" spans="1:13" x14ac:dyDescent="0.25">
      <c r="A269" s="26">
        <v>32626</v>
      </c>
      <c r="B269" s="25" t="s">
        <v>1330</v>
      </c>
      <c r="C269" s="26" t="str">
        <f t="shared" si="17"/>
        <v>05264</v>
      </c>
      <c r="D269" s="26">
        <v>1</v>
      </c>
      <c r="E269" s="75" t="s">
        <v>451</v>
      </c>
      <c r="F269" s="27" t="s">
        <v>1233</v>
      </c>
      <c r="G269" s="39" t="s">
        <v>484</v>
      </c>
      <c r="H269" s="40">
        <v>415826037</v>
      </c>
      <c r="I269" s="80">
        <f>SUMIF(Tabla1[SKU AVANTE],'Comanda F'!G269,Tabla1[PIEZAS])</f>
        <v>0</v>
      </c>
      <c r="J269" s="46">
        <v>79.59</v>
      </c>
      <c r="K269" s="29">
        <f t="shared" si="16"/>
        <v>0</v>
      </c>
      <c r="L269" s="28">
        <f t="shared" si="18"/>
        <v>92.324399999999997</v>
      </c>
      <c r="M269" s="30">
        <f t="shared" si="19"/>
        <v>0</v>
      </c>
    </row>
    <row r="270" spans="1:13" x14ac:dyDescent="0.25">
      <c r="A270" s="26">
        <v>32626</v>
      </c>
      <c r="B270" s="25" t="s">
        <v>1330</v>
      </c>
      <c r="C270" s="26" t="str">
        <f t="shared" si="17"/>
        <v>05264</v>
      </c>
      <c r="D270" s="26">
        <v>2</v>
      </c>
      <c r="E270" s="75" t="s">
        <v>451</v>
      </c>
      <c r="F270" s="27" t="s">
        <v>1234</v>
      </c>
      <c r="G270" s="39" t="s">
        <v>486</v>
      </c>
      <c r="H270" s="40">
        <v>415826039</v>
      </c>
      <c r="I270" s="80">
        <f>SUMIF(Tabla1[SKU AVANTE],'Comanda F'!G270,Tabla1[PIEZAS])</f>
        <v>0</v>
      </c>
      <c r="J270" s="46">
        <v>79.59</v>
      </c>
      <c r="K270" s="29">
        <f t="shared" si="16"/>
        <v>0</v>
      </c>
      <c r="L270" s="28">
        <f t="shared" si="18"/>
        <v>92.324399999999997</v>
      </c>
      <c r="M270" s="30">
        <f t="shared" si="19"/>
        <v>0</v>
      </c>
    </row>
    <row r="271" spans="1:13" x14ac:dyDescent="0.25">
      <c r="A271" s="26">
        <v>32626</v>
      </c>
      <c r="B271" s="25" t="s">
        <v>1330</v>
      </c>
      <c r="C271" s="26" t="str">
        <f t="shared" si="17"/>
        <v>05264</v>
      </c>
      <c r="D271" s="26">
        <v>3</v>
      </c>
      <c r="E271" s="75" t="s">
        <v>451</v>
      </c>
      <c r="F271" s="27" t="s">
        <v>1235</v>
      </c>
      <c r="G271" s="39" t="s">
        <v>485</v>
      </c>
      <c r="H271" s="40">
        <v>415826038</v>
      </c>
      <c r="I271" s="80">
        <f>SUMIF(Tabla1[SKU AVANTE],'Comanda F'!G271,Tabla1[PIEZAS])</f>
        <v>0</v>
      </c>
      <c r="J271" s="46">
        <v>79.59</v>
      </c>
      <c r="K271" s="29">
        <f t="shared" si="16"/>
        <v>0</v>
      </c>
      <c r="L271" s="28">
        <f t="shared" si="18"/>
        <v>92.324399999999997</v>
      </c>
      <c r="M271" s="30">
        <f t="shared" si="19"/>
        <v>0</v>
      </c>
    </row>
    <row r="272" spans="1:13" x14ac:dyDescent="0.25">
      <c r="A272" s="26">
        <v>32626</v>
      </c>
      <c r="B272" s="25" t="s">
        <v>1330</v>
      </c>
      <c r="C272" s="26" t="str">
        <f t="shared" si="17"/>
        <v>05264</v>
      </c>
      <c r="D272" s="26">
        <v>4</v>
      </c>
      <c r="E272" s="75" t="s">
        <v>451</v>
      </c>
      <c r="F272" s="27" t="s">
        <v>1245</v>
      </c>
      <c r="G272" s="39" t="s">
        <v>487</v>
      </c>
      <c r="H272" s="40">
        <v>415826040</v>
      </c>
      <c r="I272" s="80">
        <f>SUMIF(Tabla1[SKU AVANTE],'Comanda F'!G272,Tabla1[PIEZAS])</f>
        <v>0</v>
      </c>
      <c r="J272" s="46">
        <v>79.59</v>
      </c>
      <c r="K272" s="29">
        <f t="shared" si="16"/>
        <v>0</v>
      </c>
      <c r="L272" s="28">
        <f t="shared" si="18"/>
        <v>92.324399999999997</v>
      </c>
      <c r="M272" s="30">
        <f t="shared" si="19"/>
        <v>0</v>
      </c>
    </row>
    <row r="273" spans="1:13" x14ac:dyDescent="0.25">
      <c r="A273" s="26">
        <v>32626</v>
      </c>
      <c r="B273" s="25" t="s">
        <v>1330</v>
      </c>
      <c r="C273" s="26" t="str">
        <f t="shared" si="17"/>
        <v>05264</v>
      </c>
      <c r="D273" s="26">
        <v>5</v>
      </c>
      <c r="E273" s="75" t="s">
        <v>451</v>
      </c>
      <c r="F273" s="27" t="s">
        <v>1251</v>
      </c>
      <c r="G273" s="39" t="s">
        <v>1019</v>
      </c>
      <c r="H273" s="40">
        <v>415826067</v>
      </c>
      <c r="I273" s="80">
        <f>SUMIF(Tabla1[SKU AVANTE],'Comanda F'!G273,Tabla1[PIEZAS])</f>
        <v>0</v>
      </c>
      <c r="J273" s="46">
        <v>95.03</v>
      </c>
      <c r="K273" s="29">
        <f t="shared" si="16"/>
        <v>0</v>
      </c>
      <c r="L273" s="28">
        <f t="shared" si="18"/>
        <v>110.23479999999999</v>
      </c>
      <c r="M273" s="30">
        <f t="shared" si="19"/>
        <v>0</v>
      </c>
    </row>
    <row r="274" spans="1:13" x14ac:dyDescent="0.25">
      <c r="A274" s="26">
        <v>32626</v>
      </c>
      <c r="B274" s="25" t="s">
        <v>1330</v>
      </c>
      <c r="C274" s="26" t="str">
        <f t="shared" si="17"/>
        <v>A6156</v>
      </c>
      <c r="D274" s="26">
        <v>1</v>
      </c>
      <c r="E274" s="75" t="s">
        <v>452</v>
      </c>
      <c r="F274" s="27" t="s">
        <v>1233</v>
      </c>
      <c r="G274" s="39" t="s">
        <v>488</v>
      </c>
      <c r="H274" s="40">
        <v>415826017</v>
      </c>
      <c r="I274" s="80">
        <f>SUMIF(Tabla1[SKU AVANTE],'Comanda F'!G274,Tabla1[PIEZAS])</f>
        <v>0</v>
      </c>
      <c r="J274" s="46">
        <v>79.59</v>
      </c>
      <c r="K274" s="29">
        <f t="shared" si="16"/>
        <v>0</v>
      </c>
      <c r="L274" s="28">
        <f t="shared" si="18"/>
        <v>92.324399999999997</v>
      </c>
      <c r="M274" s="30">
        <f t="shared" si="19"/>
        <v>0</v>
      </c>
    </row>
    <row r="275" spans="1:13" x14ac:dyDescent="0.25">
      <c r="A275" s="26">
        <v>32626</v>
      </c>
      <c r="B275" s="25" t="s">
        <v>1330</v>
      </c>
      <c r="C275" s="26" t="str">
        <f t="shared" si="17"/>
        <v>A6156</v>
      </c>
      <c r="D275" s="26">
        <v>2</v>
      </c>
      <c r="E275" s="75" t="s">
        <v>452</v>
      </c>
      <c r="F275" s="27" t="s">
        <v>1234</v>
      </c>
      <c r="G275" s="39" t="s">
        <v>490</v>
      </c>
      <c r="H275" s="40">
        <v>415826019</v>
      </c>
      <c r="I275" s="80">
        <f>SUMIF(Tabla1[SKU AVANTE],'Comanda F'!G275,Tabla1[PIEZAS])</f>
        <v>0</v>
      </c>
      <c r="J275" s="46">
        <v>79.59</v>
      </c>
      <c r="K275" s="29">
        <f t="shared" si="16"/>
        <v>0</v>
      </c>
      <c r="L275" s="28">
        <f t="shared" si="18"/>
        <v>92.324399999999997</v>
      </c>
      <c r="M275" s="30">
        <f t="shared" si="19"/>
        <v>0</v>
      </c>
    </row>
    <row r="276" spans="1:13" x14ac:dyDescent="0.25">
      <c r="A276" s="26">
        <v>32626</v>
      </c>
      <c r="B276" s="25" t="s">
        <v>1330</v>
      </c>
      <c r="C276" s="26" t="str">
        <f t="shared" si="17"/>
        <v>A6156</v>
      </c>
      <c r="D276" s="26">
        <v>3</v>
      </c>
      <c r="E276" s="75" t="s">
        <v>452</v>
      </c>
      <c r="F276" s="27" t="s">
        <v>1235</v>
      </c>
      <c r="G276" s="39" t="s">
        <v>489</v>
      </c>
      <c r="H276" s="40">
        <v>415826018</v>
      </c>
      <c r="I276" s="80">
        <f>SUMIF(Tabla1[SKU AVANTE],'Comanda F'!G276,Tabla1[PIEZAS])</f>
        <v>0</v>
      </c>
      <c r="J276" s="46">
        <v>79.59</v>
      </c>
      <c r="K276" s="29">
        <f t="shared" si="16"/>
        <v>0</v>
      </c>
      <c r="L276" s="28">
        <f t="shared" si="18"/>
        <v>92.324399999999997</v>
      </c>
      <c r="M276" s="30">
        <f t="shared" si="19"/>
        <v>0</v>
      </c>
    </row>
    <row r="277" spans="1:13" x14ac:dyDescent="0.25">
      <c r="A277" s="26">
        <v>32626</v>
      </c>
      <c r="B277" s="25" t="s">
        <v>1330</v>
      </c>
      <c r="C277" s="26" t="str">
        <f t="shared" si="17"/>
        <v>A6156</v>
      </c>
      <c r="D277" s="26">
        <v>4</v>
      </c>
      <c r="E277" s="75" t="s">
        <v>452</v>
      </c>
      <c r="F277" s="27" t="s">
        <v>1245</v>
      </c>
      <c r="G277" s="39" t="s">
        <v>491</v>
      </c>
      <c r="H277" s="40">
        <v>415826020</v>
      </c>
      <c r="I277" s="80">
        <f>SUMIF(Tabla1[SKU AVANTE],'Comanda F'!G277,Tabla1[PIEZAS])</f>
        <v>0</v>
      </c>
      <c r="J277" s="46">
        <v>79.59</v>
      </c>
      <c r="K277" s="29">
        <f t="shared" si="16"/>
        <v>0</v>
      </c>
      <c r="L277" s="28">
        <f t="shared" si="18"/>
        <v>92.324399999999997</v>
      </c>
      <c r="M277" s="30">
        <f t="shared" si="19"/>
        <v>0</v>
      </c>
    </row>
    <row r="278" spans="1:13" x14ac:dyDescent="0.25">
      <c r="A278" s="26">
        <v>32626</v>
      </c>
      <c r="B278" s="25" t="s">
        <v>1330</v>
      </c>
      <c r="C278" s="26" t="str">
        <f t="shared" si="17"/>
        <v>06560</v>
      </c>
      <c r="D278" s="26">
        <v>1</v>
      </c>
      <c r="E278" s="75" t="s">
        <v>453</v>
      </c>
      <c r="F278" s="27" t="s">
        <v>1233</v>
      </c>
      <c r="G278" s="39" t="s">
        <v>492</v>
      </c>
      <c r="H278" s="40">
        <v>415826041</v>
      </c>
      <c r="I278" s="80">
        <f>SUMIF(Tabla1[SKU AVANTE],'Comanda F'!G278,Tabla1[PIEZAS])</f>
        <v>0</v>
      </c>
      <c r="J278" s="46">
        <v>79.59</v>
      </c>
      <c r="K278" s="29">
        <f t="shared" si="16"/>
        <v>0</v>
      </c>
      <c r="L278" s="28">
        <f t="shared" si="18"/>
        <v>92.324399999999997</v>
      </c>
      <c r="M278" s="30">
        <f t="shared" si="19"/>
        <v>0</v>
      </c>
    </row>
    <row r="279" spans="1:13" x14ac:dyDescent="0.25">
      <c r="A279" s="26">
        <v>32626</v>
      </c>
      <c r="B279" s="25" t="s">
        <v>1330</v>
      </c>
      <c r="C279" s="26" t="str">
        <f t="shared" si="17"/>
        <v>06560</v>
      </c>
      <c r="D279" s="26">
        <v>2</v>
      </c>
      <c r="E279" s="75" t="s">
        <v>453</v>
      </c>
      <c r="F279" s="27" t="s">
        <v>1234</v>
      </c>
      <c r="G279" s="39" t="s">
        <v>494</v>
      </c>
      <c r="H279" s="40">
        <v>415826043</v>
      </c>
      <c r="I279" s="80">
        <f>SUMIF(Tabla1[SKU AVANTE],'Comanda F'!G279,Tabla1[PIEZAS])</f>
        <v>0</v>
      </c>
      <c r="J279" s="46">
        <v>79.59</v>
      </c>
      <c r="K279" s="29">
        <f t="shared" si="16"/>
        <v>0</v>
      </c>
      <c r="L279" s="28">
        <f t="shared" si="18"/>
        <v>92.324399999999997</v>
      </c>
      <c r="M279" s="30">
        <f t="shared" si="19"/>
        <v>0</v>
      </c>
    </row>
    <row r="280" spans="1:13" x14ac:dyDescent="0.25">
      <c r="A280" s="26">
        <v>32626</v>
      </c>
      <c r="B280" s="25" t="s">
        <v>1330</v>
      </c>
      <c r="C280" s="26" t="str">
        <f t="shared" si="17"/>
        <v>06560</v>
      </c>
      <c r="D280" s="26">
        <v>3</v>
      </c>
      <c r="E280" s="75" t="s">
        <v>453</v>
      </c>
      <c r="F280" s="27" t="s">
        <v>1235</v>
      </c>
      <c r="G280" s="39" t="s">
        <v>493</v>
      </c>
      <c r="H280" s="40">
        <v>415826042</v>
      </c>
      <c r="I280" s="80">
        <f>SUMIF(Tabla1[SKU AVANTE],'Comanda F'!G280,Tabla1[PIEZAS])</f>
        <v>0</v>
      </c>
      <c r="J280" s="46">
        <v>79.59</v>
      </c>
      <c r="K280" s="29">
        <f t="shared" si="16"/>
        <v>0</v>
      </c>
      <c r="L280" s="28">
        <f t="shared" si="18"/>
        <v>92.324399999999997</v>
      </c>
      <c r="M280" s="30">
        <f t="shared" si="19"/>
        <v>0</v>
      </c>
    </row>
    <row r="281" spans="1:13" x14ac:dyDescent="0.25">
      <c r="A281" s="26">
        <v>32626</v>
      </c>
      <c r="B281" s="25" t="s">
        <v>1330</v>
      </c>
      <c r="C281" s="26" t="str">
        <f t="shared" si="17"/>
        <v>06560</v>
      </c>
      <c r="D281" s="26">
        <v>4</v>
      </c>
      <c r="E281" s="75" t="s">
        <v>453</v>
      </c>
      <c r="F281" s="27" t="s">
        <v>1245</v>
      </c>
      <c r="G281" s="39" t="s">
        <v>495</v>
      </c>
      <c r="H281" s="40">
        <v>415826044</v>
      </c>
      <c r="I281" s="80">
        <f>SUMIF(Tabla1[SKU AVANTE],'Comanda F'!G281,Tabla1[PIEZAS])</f>
        <v>0</v>
      </c>
      <c r="J281" s="46">
        <v>79.59</v>
      </c>
      <c r="K281" s="29">
        <f t="shared" si="16"/>
        <v>0</v>
      </c>
      <c r="L281" s="28">
        <f t="shared" si="18"/>
        <v>92.324399999999997</v>
      </c>
      <c r="M281" s="30">
        <f t="shared" si="19"/>
        <v>0</v>
      </c>
    </row>
    <row r="282" spans="1:13" x14ac:dyDescent="0.25">
      <c r="A282" s="26">
        <v>32626</v>
      </c>
      <c r="B282" s="25" t="s">
        <v>1330</v>
      </c>
      <c r="C282" s="26" t="str">
        <f t="shared" si="17"/>
        <v>05172</v>
      </c>
      <c r="D282" s="26">
        <v>1</v>
      </c>
      <c r="E282" s="75" t="s">
        <v>454</v>
      </c>
      <c r="F282" s="27" t="s">
        <v>1233</v>
      </c>
      <c r="G282" s="39" t="s">
        <v>496</v>
      </c>
      <c r="H282" s="40">
        <v>415826021</v>
      </c>
      <c r="I282" s="80">
        <f>SUMIF(Tabla1[SKU AVANTE],'Comanda F'!G282,Tabla1[PIEZAS])</f>
        <v>0</v>
      </c>
      <c r="J282" s="46">
        <v>79.59</v>
      </c>
      <c r="K282" s="29">
        <f t="shared" si="16"/>
        <v>0</v>
      </c>
      <c r="L282" s="28">
        <f t="shared" si="18"/>
        <v>92.324399999999997</v>
      </c>
      <c r="M282" s="30">
        <f t="shared" si="19"/>
        <v>0</v>
      </c>
    </row>
    <row r="283" spans="1:13" x14ac:dyDescent="0.25">
      <c r="A283" s="26">
        <v>32626</v>
      </c>
      <c r="B283" s="25" t="s">
        <v>1330</v>
      </c>
      <c r="C283" s="26" t="str">
        <f t="shared" si="17"/>
        <v>05172</v>
      </c>
      <c r="D283" s="26">
        <v>2</v>
      </c>
      <c r="E283" s="75" t="s">
        <v>454</v>
      </c>
      <c r="F283" s="27" t="s">
        <v>1234</v>
      </c>
      <c r="G283" s="39" t="s">
        <v>498</v>
      </c>
      <c r="H283" s="40">
        <v>415826023</v>
      </c>
      <c r="I283" s="80">
        <f>SUMIF(Tabla1[SKU AVANTE],'Comanda F'!G283,Tabla1[PIEZAS])</f>
        <v>0</v>
      </c>
      <c r="J283" s="46">
        <v>79.59</v>
      </c>
      <c r="K283" s="29">
        <f t="shared" si="16"/>
        <v>0</v>
      </c>
      <c r="L283" s="28">
        <f t="shared" si="18"/>
        <v>92.324399999999997</v>
      </c>
      <c r="M283" s="30">
        <f t="shared" si="19"/>
        <v>0</v>
      </c>
    </row>
    <row r="284" spans="1:13" x14ac:dyDescent="0.25">
      <c r="A284" s="26">
        <v>32626</v>
      </c>
      <c r="B284" s="25" t="s">
        <v>1330</v>
      </c>
      <c r="C284" s="26" t="str">
        <f t="shared" si="17"/>
        <v>05172</v>
      </c>
      <c r="D284" s="26">
        <v>3</v>
      </c>
      <c r="E284" s="75" t="s">
        <v>454</v>
      </c>
      <c r="F284" s="27" t="s">
        <v>1235</v>
      </c>
      <c r="G284" s="39" t="s">
        <v>497</v>
      </c>
      <c r="H284" s="40">
        <v>415826022</v>
      </c>
      <c r="I284" s="80">
        <f>SUMIF(Tabla1[SKU AVANTE],'Comanda F'!G284,Tabla1[PIEZAS])</f>
        <v>0</v>
      </c>
      <c r="J284" s="46">
        <v>79.59</v>
      </c>
      <c r="K284" s="29">
        <f t="shared" si="16"/>
        <v>0</v>
      </c>
      <c r="L284" s="28">
        <f t="shared" si="18"/>
        <v>92.324399999999997</v>
      </c>
      <c r="M284" s="30">
        <f t="shared" si="19"/>
        <v>0</v>
      </c>
    </row>
    <row r="285" spans="1:13" x14ac:dyDescent="0.25">
      <c r="A285" s="26">
        <v>32626</v>
      </c>
      <c r="B285" s="25" t="s">
        <v>1330</v>
      </c>
      <c r="C285" s="26" t="str">
        <f t="shared" si="17"/>
        <v>05172</v>
      </c>
      <c r="D285" s="26">
        <v>4</v>
      </c>
      <c r="E285" s="75" t="s">
        <v>454</v>
      </c>
      <c r="F285" s="27" t="s">
        <v>1245</v>
      </c>
      <c r="G285" s="39" t="s">
        <v>499</v>
      </c>
      <c r="H285" s="40">
        <v>415826024</v>
      </c>
      <c r="I285" s="80">
        <f>SUMIF(Tabla1[SKU AVANTE],'Comanda F'!G285,Tabla1[PIEZAS])</f>
        <v>0</v>
      </c>
      <c r="J285" s="46">
        <v>79.59</v>
      </c>
      <c r="K285" s="29">
        <f t="shared" si="16"/>
        <v>0</v>
      </c>
      <c r="L285" s="28">
        <f t="shared" si="18"/>
        <v>92.324399999999997</v>
      </c>
      <c r="M285" s="30">
        <f t="shared" si="19"/>
        <v>0</v>
      </c>
    </row>
    <row r="286" spans="1:13" x14ac:dyDescent="0.25">
      <c r="A286" s="26">
        <v>32626</v>
      </c>
      <c r="B286" s="25" t="s">
        <v>1330</v>
      </c>
      <c r="C286" s="26" t="str">
        <f t="shared" si="17"/>
        <v>05172</v>
      </c>
      <c r="D286" s="26">
        <v>5</v>
      </c>
      <c r="E286" s="75" t="s">
        <v>454</v>
      </c>
      <c r="F286" s="27" t="s">
        <v>1251</v>
      </c>
      <c r="G286" s="39" t="s">
        <v>1018</v>
      </c>
      <c r="H286" s="40">
        <v>415826068</v>
      </c>
      <c r="I286" s="80">
        <f>SUMIF(Tabla1[SKU AVANTE],'Comanda F'!G286,Tabla1[PIEZAS])</f>
        <v>0</v>
      </c>
      <c r="J286" s="46">
        <v>95.03</v>
      </c>
      <c r="K286" s="29">
        <f t="shared" si="16"/>
        <v>0</v>
      </c>
      <c r="L286" s="28">
        <f t="shared" si="18"/>
        <v>110.23479999999999</v>
      </c>
      <c r="M286" s="30">
        <f t="shared" si="19"/>
        <v>0</v>
      </c>
    </row>
    <row r="287" spans="1:13" x14ac:dyDescent="0.25">
      <c r="A287" s="26">
        <v>32626</v>
      </c>
      <c r="B287" s="25" t="s">
        <v>1330</v>
      </c>
      <c r="C287" s="26" t="str">
        <f t="shared" si="17"/>
        <v>A5301</v>
      </c>
      <c r="D287" s="26">
        <v>1</v>
      </c>
      <c r="E287" s="75" t="s">
        <v>461</v>
      </c>
      <c r="F287" s="27" t="s">
        <v>1233</v>
      </c>
      <c r="G287" s="39" t="s">
        <v>500</v>
      </c>
      <c r="H287" s="40">
        <v>415826045</v>
      </c>
      <c r="I287" s="80">
        <f>SUMIF(Tabla1[SKU AVANTE],'Comanda F'!G287,Tabla1[PIEZAS])</f>
        <v>0</v>
      </c>
      <c r="J287" s="46">
        <v>79.59</v>
      </c>
      <c r="K287" s="29">
        <f t="shared" si="16"/>
        <v>0</v>
      </c>
      <c r="L287" s="28">
        <f t="shared" si="18"/>
        <v>92.324399999999997</v>
      </c>
      <c r="M287" s="30">
        <f t="shared" si="19"/>
        <v>0</v>
      </c>
    </row>
    <row r="288" spans="1:13" x14ac:dyDescent="0.25">
      <c r="A288" s="26">
        <v>32626</v>
      </c>
      <c r="B288" s="25" t="s">
        <v>1330</v>
      </c>
      <c r="C288" s="26" t="str">
        <f t="shared" si="17"/>
        <v>A5301</v>
      </c>
      <c r="D288" s="26">
        <v>2</v>
      </c>
      <c r="E288" s="75" t="s">
        <v>461</v>
      </c>
      <c r="F288" s="27" t="s">
        <v>1234</v>
      </c>
      <c r="G288" s="39" t="s">
        <v>502</v>
      </c>
      <c r="H288" s="40">
        <v>415826047</v>
      </c>
      <c r="I288" s="80">
        <f>SUMIF(Tabla1[SKU AVANTE],'Comanda F'!G288,Tabla1[PIEZAS])</f>
        <v>0</v>
      </c>
      <c r="J288" s="46">
        <v>79.59</v>
      </c>
      <c r="K288" s="29">
        <f t="shared" si="16"/>
        <v>0</v>
      </c>
      <c r="L288" s="28">
        <f t="shared" si="18"/>
        <v>92.324399999999997</v>
      </c>
      <c r="M288" s="30">
        <f t="shared" si="19"/>
        <v>0</v>
      </c>
    </row>
    <row r="289" spans="1:13" x14ac:dyDescent="0.25">
      <c r="A289" s="26">
        <v>32626</v>
      </c>
      <c r="B289" s="25" t="s">
        <v>1330</v>
      </c>
      <c r="C289" s="26" t="str">
        <f t="shared" si="17"/>
        <v>A5301</v>
      </c>
      <c r="D289" s="26">
        <v>3</v>
      </c>
      <c r="E289" s="75" t="s">
        <v>461</v>
      </c>
      <c r="F289" s="27" t="s">
        <v>1235</v>
      </c>
      <c r="G289" s="39" t="s">
        <v>501</v>
      </c>
      <c r="H289" s="40">
        <v>415826046</v>
      </c>
      <c r="I289" s="80">
        <f>SUMIF(Tabla1[SKU AVANTE],'Comanda F'!G289,Tabla1[PIEZAS])</f>
        <v>0</v>
      </c>
      <c r="J289" s="46">
        <v>79.59</v>
      </c>
      <c r="K289" s="29">
        <f t="shared" si="16"/>
        <v>0</v>
      </c>
      <c r="L289" s="28">
        <f t="shared" si="18"/>
        <v>92.324399999999997</v>
      </c>
      <c r="M289" s="30">
        <f t="shared" si="19"/>
        <v>0</v>
      </c>
    </row>
    <row r="290" spans="1:13" x14ac:dyDescent="0.25">
      <c r="A290" s="26">
        <v>32626</v>
      </c>
      <c r="B290" s="25" t="s">
        <v>1330</v>
      </c>
      <c r="C290" s="26" t="str">
        <f t="shared" si="17"/>
        <v>A5301</v>
      </c>
      <c r="D290" s="26">
        <v>4</v>
      </c>
      <c r="E290" s="75" t="s">
        <v>461</v>
      </c>
      <c r="F290" s="27" t="s">
        <v>1245</v>
      </c>
      <c r="G290" s="39" t="s">
        <v>503</v>
      </c>
      <c r="H290" s="40">
        <v>415826048</v>
      </c>
      <c r="I290" s="80">
        <f>SUMIF(Tabla1[SKU AVANTE],'Comanda F'!G290,Tabla1[PIEZAS])</f>
        <v>0</v>
      </c>
      <c r="J290" s="46">
        <v>79.59</v>
      </c>
      <c r="K290" s="29">
        <f t="shared" si="16"/>
        <v>0</v>
      </c>
      <c r="L290" s="28">
        <f t="shared" si="18"/>
        <v>92.324399999999997</v>
      </c>
      <c r="M290" s="30">
        <f t="shared" si="19"/>
        <v>0</v>
      </c>
    </row>
    <row r="291" spans="1:13" x14ac:dyDescent="0.25">
      <c r="A291" s="26">
        <v>32626</v>
      </c>
      <c r="B291" s="25" t="s">
        <v>1330</v>
      </c>
      <c r="C291" s="26" t="str">
        <f t="shared" si="17"/>
        <v>05508</v>
      </c>
      <c r="D291" s="26">
        <v>1</v>
      </c>
      <c r="E291" s="75" t="s">
        <v>455</v>
      </c>
      <c r="F291" s="27" t="s">
        <v>1233</v>
      </c>
      <c r="G291" s="39" t="s">
        <v>504</v>
      </c>
      <c r="H291" s="40">
        <v>415826025</v>
      </c>
      <c r="I291" s="80">
        <f>SUMIF(Tabla1[SKU AVANTE],'Comanda F'!G291,Tabla1[PIEZAS])</f>
        <v>0</v>
      </c>
      <c r="J291" s="46">
        <v>79.59</v>
      </c>
      <c r="K291" s="29">
        <f t="shared" si="16"/>
        <v>0</v>
      </c>
      <c r="L291" s="28">
        <f t="shared" si="18"/>
        <v>92.324399999999997</v>
      </c>
      <c r="M291" s="30">
        <f t="shared" si="19"/>
        <v>0</v>
      </c>
    </row>
    <row r="292" spans="1:13" x14ac:dyDescent="0.25">
      <c r="A292" s="26">
        <v>32626</v>
      </c>
      <c r="B292" s="25" t="s">
        <v>1330</v>
      </c>
      <c r="C292" s="26" t="str">
        <f t="shared" si="17"/>
        <v>05508</v>
      </c>
      <c r="D292" s="26">
        <v>2</v>
      </c>
      <c r="E292" s="75" t="s">
        <v>455</v>
      </c>
      <c r="F292" s="27" t="s">
        <v>1234</v>
      </c>
      <c r="G292" s="39" t="s">
        <v>506</v>
      </c>
      <c r="H292" s="40">
        <v>415826027</v>
      </c>
      <c r="I292" s="80">
        <f>SUMIF(Tabla1[SKU AVANTE],'Comanda F'!G292,Tabla1[PIEZAS])</f>
        <v>0</v>
      </c>
      <c r="J292" s="46">
        <v>79.59</v>
      </c>
      <c r="K292" s="29">
        <f t="shared" si="16"/>
        <v>0</v>
      </c>
      <c r="L292" s="28">
        <f t="shared" si="18"/>
        <v>92.324399999999997</v>
      </c>
      <c r="M292" s="30">
        <f t="shared" si="19"/>
        <v>0</v>
      </c>
    </row>
    <row r="293" spans="1:13" x14ac:dyDescent="0.25">
      <c r="A293" s="26">
        <v>32626</v>
      </c>
      <c r="B293" s="25" t="s">
        <v>1330</v>
      </c>
      <c r="C293" s="26" t="str">
        <f t="shared" si="17"/>
        <v>05508</v>
      </c>
      <c r="D293" s="26">
        <v>3</v>
      </c>
      <c r="E293" s="75" t="s">
        <v>455</v>
      </c>
      <c r="F293" s="27" t="s">
        <v>1235</v>
      </c>
      <c r="G293" s="39" t="s">
        <v>505</v>
      </c>
      <c r="H293" s="40">
        <v>415826026</v>
      </c>
      <c r="I293" s="80">
        <f>SUMIF(Tabla1[SKU AVANTE],'Comanda F'!G293,Tabla1[PIEZAS])</f>
        <v>0</v>
      </c>
      <c r="J293" s="46">
        <v>79.59</v>
      </c>
      <c r="K293" s="29">
        <f t="shared" si="16"/>
        <v>0</v>
      </c>
      <c r="L293" s="28">
        <f t="shared" si="18"/>
        <v>92.324399999999997</v>
      </c>
      <c r="M293" s="30">
        <f t="shared" si="19"/>
        <v>0</v>
      </c>
    </row>
    <row r="294" spans="1:13" x14ac:dyDescent="0.25">
      <c r="A294" s="26">
        <v>32626</v>
      </c>
      <c r="B294" s="25" t="s">
        <v>1330</v>
      </c>
      <c r="C294" s="26" t="str">
        <f t="shared" si="17"/>
        <v>05508</v>
      </c>
      <c r="D294" s="26">
        <v>4</v>
      </c>
      <c r="E294" s="75" t="s">
        <v>455</v>
      </c>
      <c r="F294" s="27" t="s">
        <v>1245</v>
      </c>
      <c r="G294" s="39" t="s">
        <v>507</v>
      </c>
      <c r="H294" s="40">
        <v>415826028</v>
      </c>
      <c r="I294" s="80">
        <f>SUMIF(Tabla1[SKU AVANTE],'Comanda F'!G294,Tabla1[PIEZAS])</f>
        <v>0</v>
      </c>
      <c r="J294" s="46">
        <v>79.59</v>
      </c>
      <c r="K294" s="29">
        <f t="shared" si="16"/>
        <v>0</v>
      </c>
      <c r="L294" s="28">
        <f t="shared" si="18"/>
        <v>92.324399999999997</v>
      </c>
      <c r="M294" s="30">
        <f t="shared" si="19"/>
        <v>0</v>
      </c>
    </row>
    <row r="295" spans="1:13" x14ac:dyDescent="0.25">
      <c r="A295" s="26">
        <v>32626</v>
      </c>
      <c r="B295" s="25" t="s">
        <v>1330</v>
      </c>
      <c r="C295" s="26" t="str">
        <f t="shared" si="17"/>
        <v>05508</v>
      </c>
      <c r="D295" s="26">
        <v>5</v>
      </c>
      <c r="E295" s="75" t="s">
        <v>455</v>
      </c>
      <c r="F295" s="27" t="s">
        <v>1251</v>
      </c>
      <c r="G295" s="39" t="s">
        <v>1020</v>
      </c>
      <c r="H295" s="40">
        <v>415826069</v>
      </c>
      <c r="I295" s="80">
        <f>SUMIF(Tabla1[SKU AVANTE],'Comanda F'!G295,Tabla1[PIEZAS])</f>
        <v>0</v>
      </c>
      <c r="J295" s="46">
        <v>95.03</v>
      </c>
      <c r="K295" s="29">
        <f t="shared" si="16"/>
        <v>0</v>
      </c>
      <c r="L295" s="28">
        <f t="shared" si="18"/>
        <v>110.23479999999999</v>
      </c>
      <c r="M295" s="30">
        <f t="shared" si="19"/>
        <v>0</v>
      </c>
    </row>
    <row r="296" spans="1:13" x14ac:dyDescent="0.25">
      <c r="A296" s="26">
        <v>32626</v>
      </c>
      <c r="B296" s="25" t="s">
        <v>1330</v>
      </c>
      <c r="C296" s="26" t="str">
        <f t="shared" si="17"/>
        <v>01307</v>
      </c>
      <c r="D296" s="26">
        <v>1</v>
      </c>
      <c r="E296" s="75" t="s">
        <v>456</v>
      </c>
      <c r="F296" s="27" t="s">
        <v>1233</v>
      </c>
      <c r="G296" s="39" t="s">
        <v>508</v>
      </c>
      <c r="H296" s="40">
        <v>415826029</v>
      </c>
      <c r="I296" s="80">
        <f>SUMIF(Tabla1[SKU AVANTE],'Comanda F'!G296,Tabla1[PIEZAS])</f>
        <v>0</v>
      </c>
      <c r="J296" s="46">
        <v>79.59</v>
      </c>
      <c r="K296" s="29">
        <f t="shared" si="16"/>
        <v>0</v>
      </c>
      <c r="L296" s="28">
        <f t="shared" si="18"/>
        <v>92.324399999999997</v>
      </c>
      <c r="M296" s="30">
        <f t="shared" si="19"/>
        <v>0</v>
      </c>
    </row>
    <row r="297" spans="1:13" x14ac:dyDescent="0.25">
      <c r="A297" s="26">
        <v>32626</v>
      </c>
      <c r="B297" s="25" t="s">
        <v>1330</v>
      </c>
      <c r="C297" s="26" t="str">
        <f t="shared" si="17"/>
        <v>01307</v>
      </c>
      <c r="D297" s="26">
        <v>2</v>
      </c>
      <c r="E297" s="75" t="s">
        <v>456</v>
      </c>
      <c r="F297" s="27" t="s">
        <v>1234</v>
      </c>
      <c r="G297" s="39" t="s">
        <v>510</v>
      </c>
      <c r="H297" s="40">
        <v>415826031</v>
      </c>
      <c r="I297" s="80">
        <f>SUMIF(Tabla1[SKU AVANTE],'Comanda F'!G297,Tabla1[PIEZAS])</f>
        <v>0</v>
      </c>
      <c r="J297" s="46">
        <v>79.59</v>
      </c>
      <c r="K297" s="29">
        <f t="shared" si="16"/>
        <v>0</v>
      </c>
      <c r="L297" s="28">
        <f t="shared" si="18"/>
        <v>92.324399999999997</v>
      </c>
      <c r="M297" s="30">
        <f t="shared" si="19"/>
        <v>0</v>
      </c>
    </row>
    <row r="298" spans="1:13" x14ac:dyDescent="0.25">
      <c r="A298" s="26">
        <v>32626</v>
      </c>
      <c r="B298" s="25" t="s">
        <v>1330</v>
      </c>
      <c r="C298" s="26" t="str">
        <f t="shared" si="17"/>
        <v>01307</v>
      </c>
      <c r="D298" s="26">
        <v>3</v>
      </c>
      <c r="E298" s="75" t="s">
        <v>456</v>
      </c>
      <c r="F298" s="27" t="s">
        <v>1235</v>
      </c>
      <c r="G298" s="39" t="s">
        <v>509</v>
      </c>
      <c r="H298" s="40">
        <v>415826030</v>
      </c>
      <c r="I298" s="80">
        <f>SUMIF(Tabla1[SKU AVANTE],'Comanda F'!G298,Tabla1[PIEZAS])</f>
        <v>0</v>
      </c>
      <c r="J298" s="46">
        <v>79.59</v>
      </c>
      <c r="K298" s="29">
        <f t="shared" si="16"/>
        <v>0</v>
      </c>
      <c r="L298" s="28">
        <f t="shared" si="18"/>
        <v>92.324399999999997</v>
      </c>
      <c r="M298" s="30">
        <f t="shared" si="19"/>
        <v>0</v>
      </c>
    </row>
    <row r="299" spans="1:13" x14ac:dyDescent="0.25">
      <c r="A299" s="26">
        <v>32626</v>
      </c>
      <c r="B299" s="25" t="s">
        <v>1330</v>
      </c>
      <c r="C299" s="26" t="str">
        <f t="shared" si="17"/>
        <v>01307</v>
      </c>
      <c r="D299" s="26">
        <v>4</v>
      </c>
      <c r="E299" s="75" t="s">
        <v>456</v>
      </c>
      <c r="F299" s="27" t="s">
        <v>1245</v>
      </c>
      <c r="G299" s="39" t="s">
        <v>511</v>
      </c>
      <c r="H299" s="40">
        <v>415826032</v>
      </c>
      <c r="I299" s="80">
        <f>SUMIF(Tabla1[SKU AVANTE],'Comanda F'!G299,Tabla1[PIEZAS])</f>
        <v>0</v>
      </c>
      <c r="J299" s="46">
        <v>79.59</v>
      </c>
      <c r="K299" s="29">
        <f t="shared" si="16"/>
        <v>0</v>
      </c>
      <c r="L299" s="28">
        <f t="shared" si="18"/>
        <v>92.324399999999997</v>
      </c>
      <c r="M299" s="30">
        <f t="shared" si="19"/>
        <v>0</v>
      </c>
    </row>
    <row r="300" spans="1:13" x14ac:dyDescent="0.25">
      <c r="A300" s="26">
        <v>32626</v>
      </c>
      <c r="B300" s="25" t="s">
        <v>1330</v>
      </c>
      <c r="C300" s="26" t="str">
        <f t="shared" si="17"/>
        <v>A5432</v>
      </c>
      <c r="D300" s="26">
        <v>1</v>
      </c>
      <c r="E300" s="75" t="s">
        <v>458</v>
      </c>
      <c r="F300" s="27" t="s">
        <v>1233</v>
      </c>
      <c r="G300" s="39" t="s">
        <v>512</v>
      </c>
      <c r="H300" s="40">
        <v>415826033</v>
      </c>
      <c r="I300" s="80">
        <f>SUMIF(Tabla1[SKU AVANTE],'Comanda F'!G300,Tabla1[PIEZAS])</f>
        <v>0</v>
      </c>
      <c r="J300" s="46">
        <v>79.59</v>
      </c>
      <c r="K300" s="29">
        <f t="shared" si="16"/>
        <v>0</v>
      </c>
      <c r="L300" s="28">
        <f t="shared" si="18"/>
        <v>92.324399999999997</v>
      </c>
      <c r="M300" s="30">
        <f t="shared" si="19"/>
        <v>0</v>
      </c>
    </row>
    <row r="301" spans="1:13" x14ac:dyDescent="0.25">
      <c r="A301" s="26">
        <v>32626</v>
      </c>
      <c r="B301" s="25" t="s">
        <v>1330</v>
      </c>
      <c r="C301" s="26" t="str">
        <f t="shared" si="17"/>
        <v>A5432</v>
      </c>
      <c r="D301" s="26">
        <v>2</v>
      </c>
      <c r="E301" s="75" t="s">
        <v>458</v>
      </c>
      <c r="F301" s="27" t="s">
        <v>1234</v>
      </c>
      <c r="G301" s="39" t="s">
        <v>514</v>
      </c>
      <c r="H301" s="40">
        <v>415826035</v>
      </c>
      <c r="I301" s="80">
        <f>SUMIF(Tabla1[SKU AVANTE],'Comanda F'!G301,Tabla1[PIEZAS])</f>
        <v>0</v>
      </c>
      <c r="J301" s="46">
        <v>79.59</v>
      </c>
      <c r="K301" s="29">
        <f t="shared" si="16"/>
        <v>0</v>
      </c>
      <c r="L301" s="28">
        <f t="shared" si="18"/>
        <v>92.324399999999997</v>
      </c>
      <c r="M301" s="30">
        <f t="shared" si="19"/>
        <v>0</v>
      </c>
    </row>
    <row r="302" spans="1:13" x14ac:dyDescent="0.25">
      <c r="A302" s="26">
        <v>32626</v>
      </c>
      <c r="B302" s="25" t="s">
        <v>1330</v>
      </c>
      <c r="C302" s="26" t="str">
        <f t="shared" si="17"/>
        <v>A5432</v>
      </c>
      <c r="D302" s="26">
        <v>3</v>
      </c>
      <c r="E302" s="75" t="s">
        <v>458</v>
      </c>
      <c r="F302" s="27" t="s">
        <v>1235</v>
      </c>
      <c r="G302" s="39" t="s">
        <v>513</v>
      </c>
      <c r="H302" s="40">
        <v>415826034</v>
      </c>
      <c r="I302" s="80">
        <f>SUMIF(Tabla1[SKU AVANTE],'Comanda F'!G302,Tabla1[PIEZAS])</f>
        <v>0</v>
      </c>
      <c r="J302" s="46">
        <v>79.59</v>
      </c>
      <c r="K302" s="29">
        <f t="shared" si="16"/>
        <v>0</v>
      </c>
      <c r="L302" s="28">
        <f t="shared" si="18"/>
        <v>92.324399999999997</v>
      </c>
      <c r="M302" s="30">
        <f t="shared" si="19"/>
        <v>0</v>
      </c>
    </row>
    <row r="303" spans="1:13" x14ac:dyDescent="0.25">
      <c r="A303" s="26">
        <v>32626</v>
      </c>
      <c r="B303" s="25" t="s">
        <v>1330</v>
      </c>
      <c r="C303" s="26" t="str">
        <f t="shared" si="17"/>
        <v>A5432</v>
      </c>
      <c r="D303" s="26">
        <v>4</v>
      </c>
      <c r="E303" s="75" t="s">
        <v>458</v>
      </c>
      <c r="F303" s="27" t="s">
        <v>1245</v>
      </c>
      <c r="G303" s="39" t="s">
        <v>515</v>
      </c>
      <c r="H303" s="40">
        <v>415826036</v>
      </c>
      <c r="I303" s="80">
        <f>SUMIF(Tabla1[SKU AVANTE],'Comanda F'!G303,Tabla1[PIEZAS])</f>
        <v>0</v>
      </c>
      <c r="J303" s="46">
        <v>79.59</v>
      </c>
      <c r="K303" s="29">
        <f t="shared" si="16"/>
        <v>0</v>
      </c>
      <c r="L303" s="28">
        <f t="shared" si="18"/>
        <v>92.324399999999997</v>
      </c>
      <c r="M303" s="30">
        <f t="shared" si="19"/>
        <v>0</v>
      </c>
    </row>
    <row r="304" spans="1:13" x14ac:dyDescent="0.25">
      <c r="A304" s="26">
        <v>32626</v>
      </c>
      <c r="B304" s="25" t="s">
        <v>1330</v>
      </c>
      <c r="C304" s="26" t="str">
        <f t="shared" si="17"/>
        <v>D5835</v>
      </c>
      <c r="D304" s="26">
        <v>1</v>
      </c>
      <c r="E304" s="75" t="s">
        <v>731</v>
      </c>
      <c r="F304" s="27" t="s">
        <v>1233</v>
      </c>
      <c r="G304" s="39" t="s">
        <v>958</v>
      </c>
      <c r="H304" s="40">
        <v>454286001</v>
      </c>
      <c r="I304" s="80">
        <f>SUMIF(Tabla1[SKU AVANTE],'Comanda F'!G304,Tabla1[PIEZAS])</f>
        <v>0</v>
      </c>
      <c r="J304" s="46">
        <v>79.59</v>
      </c>
      <c r="K304" s="29">
        <f t="shared" si="16"/>
        <v>0</v>
      </c>
      <c r="L304" s="28">
        <f t="shared" si="18"/>
        <v>92.324399999999997</v>
      </c>
      <c r="M304" s="30">
        <f t="shared" si="19"/>
        <v>0</v>
      </c>
    </row>
    <row r="305" spans="1:13" x14ac:dyDescent="0.25">
      <c r="A305" s="26">
        <v>32626</v>
      </c>
      <c r="B305" s="25" t="s">
        <v>1330</v>
      </c>
      <c r="C305" s="26" t="str">
        <f t="shared" si="17"/>
        <v>D5835</v>
      </c>
      <c r="D305" s="26">
        <v>2</v>
      </c>
      <c r="E305" s="75" t="s">
        <v>731</v>
      </c>
      <c r="F305" s="27" t="s">
        <v>1234</v>
      </c>
      <c r="G305" s="39" t="s">
        <v>960</v>
      </c>
      <c r="H305" s="40">
        <v>454286002</v>
      </c>
      <c r="I305" s="80">
        <f>SUMIF(Tabla1[SKU AVANTE],'Comanda F'!G305,Tabla1[PIEZAS])</f>
        <v>0</v>
      </c>
      <c r="J305" s="46">
        <v>79.59</v>
      </c>
      <c r="K305" s="29">
        <f t="shared" si="16"/>
        <v>0</v>
      </c>
      <c r="L305" s="28">
        <f t="shared" si="18"/>
        <v>92.324399999999997</v>
      </c>
      <c r="M305" s="30">
        <f t="shared" si="19"/>
        <v>0</v>
      </c>
    </row>
    <row r="306" spans="1:13" x14ac:dyDescent="0.25">
      <c r="A306" s="26">
        <v>32626</v>
      </c>
      <c r="B306" s="25" t="s">
        <v>1330</v>
      </c>
      <c r="C306" s="26" t="str">
        <f t="shared" si="17"/>
        <v>D5835</v>
      </c>
      <c r="D306" s="26">
        <v>3</v>
      </c>
      <c r="E306" s="75" t="s">
        <v>731</v>
      </c>
      <c r="F306" s="27" t="s">
        <v>1235</v>
      </c>
      <c r="G306" s="39" t="s">
        <v>959</v>
      </c>
      <c r="H306" s="40">
        <v>454286003</v>
      </c>
      <c r="I306" s="80">
        <f>SUMIF(Tabla1[SKU AVANTE],'Comanda F'!G306,Tabla1[PIEZAS])</f>
        <v>0</v>
      </c>
      <c r="J306" s="46">
        <v>79.59</v>
      </c>
      <c r="K306" s="29">
        <f t="shared" si="16"/>
        <v>0</v>
      </c>
      <c r="L306" s="28">
        <f t="shared" si="18"/>
        <v>92.324399999999997</v>
      </c>
      <c r="M306" s="30">
        <f t="shared" si="19"/>
        <v>0</v>
      </c>
    </row>
    <row r="307" spans="1:13" x14ac:dyDescent="0.25">
      <c r="A307" s="26">
        <v>32626</v>
      </c>
      <c r="B307" s="25" t="s">
        <v>1330</v>
      </c>
      <c r="C307" s="26" t="str">
        <f t="shared" si="17"/>
        <v>D5835</v>
      </c>
      <c r="D307" s="26">
        <v>4</v>
      </c>
      <c r="E307" s="75" t="s">
        <v>731</v>
      </c>
      <c r="F307" s="27" t="s">
        <v>1245</v>
      </c>
      <c r="G307" s="39" t="s">
        <v>961</v>
      </c>
      <c r="H307" s="40">
        <v>454286004</v>
      </c>
      <c r="I307" s="80">
        <f>SUMIF(Tabla1[SKU AVANTE],'Comanda F'!G307,Tabla1[PIEZAS])</f>
        <v>0</v>
      </c>
      <c r="J307" s="46">
        <v>79.59</v>
      </c>
      <c r="K307" s="29">
        <f t="shared" si="16"/>
        <v>0</v>
      </c>
      <c r="L307" s="28">
        <f t="shared" si="18"/>
        <v>92.324399999999997</v>
      </c>
      <c r="M307" s="30">
        <f t="shared" si="19"/>
        <v>0</v>
      </c>
    </row>
    <row r="308" spans="1:13" x14ac:dyDescent="0.25">
      <c r="A308" s="26">
        <v>32633</v>
      </c>
      <c r="B308" s="25" t="s">
        <v>1331</v>
      </c>
      <c r="C308" s="26" t="str">
        <f t="shared" si="17"/>
        <v>02820</v>
      </c>
      <c r="D308" s="26">
        <v>1</v>
      </c>
      <c r="E308" s="75" t="s">
        <v>445</v>
      </c>
      <c r="F308" s="27" t="s">
        <v>1246</v>
      </c>
      <c r="G308" s="39" t="s">
        <v>520</v>
      </c>
      <c r="H308" s="40">
        <v>415815009</v>
      </c>
      <c r="I308" s="80">
        <f>SUMIF(Tabla1[SKU AVANTE],'Comanda F'!G308,Tabla1[PIEZAS])</f>
        <v>0</v>
      </c>
      <c r="J308" s="46">
        <v>79.59</v>
      </c>
      <c r="K308" s="29">
        <f t="shared" si="16"/>
        <v>0</v>
      </c>
      <c r="L308" s="28">
        <f t="shared" si="18"/>
        <v>92.324399999999997</v>
      </c>
      <c r="M308" s="30">
        <f t="shared" si="19"/>
        <v>0</v>
      </c>
    </row>
    <row r="309" spans="1:13" x14ac:dyDescent="0.25">
      <c r="A309" s="26">
        <v>32633</v>
      </c>
      <c r="B309" s="25" t="s">
        <v>1331</v>
      </c>
      <c r="C309" s="26" t="str">
        <f t="shared" si="17"/>
        <v>02820</v>
      </c>
      <c r="D309" s="26">
        <v>2</v>
      </c>
      <c r="E309" s="75" t="s">
        <v>445</v>
      </c>
      <c r="F309" s="27" t="s">
        <v>1247</v>
      </c>
      <c r="G309" s="39" t="s">
        <v>521</v>
      </c>
      <c r="H309" s="40">
        <v>415815010</v>
      </c>
      <c r="I309" s="80">
        <f>SUMIF(Tabla1[SKU AVANTE],'Comanda F'!G309,Tabla1[PIEZAS])</f>
        <v>0</v>
      </c>
      <c r="J309" s="46">
        <v>79.59</v>
      </c>
      <c r="K309" s="29">
        <f t="shared" si="16"/>
        <v>0</v>
      </c>
      <c r="L309" s="28">
        <f t="shared" si="18"/>
        <v>92.324399999999997</v>
      </c>
      <c r="M309" s="30">
        <f t="shared" si="19"/>
        <v>0</v>
      </c>
    </row>
    <row r="310" spans="1:13" x14ac:dyDescent="0.25">
      <c r="A310" s="26">
        <v>32633</v>
      </c>
      <c r="B310" s="25" t="s">
        <v>1331</v>
      </c>
      <c r="C310" s="26" t="str">
        <f t="shared" si="17"/>
        <v>02820</v>
      </c>
      <c r="D310" s="26">
        <v>3</v>
      </c>
      <c r="E310" s="75" t="s">
        <v>445</v>
      </c>
      <c r="F310" s="27" t="s">
        <v>1248</v>
      </c>
      <c r="G310" s="39" t="s">
        <v>522</v>
      </c>
      <c r="H310" s="40">
        <v>415815011</v>
      </c>
      <c r="I310" s="80">
        <f>SUMIF(Tabla1[SKU AVANTE],'Comanda F'!G310,Tabla1[PIEZAS])</f>
        <v>0</v>
      </c>
      <c r="J310" s="46">
        <v>79.59</v>
      </c>
      <c r="K310" s="29">
        <f t="shared" si="16"/>
        <v>0</v>
      </c>
      <c r="L310" s="28">
        <f t="shared" si="18"/>
        <v>92.324399999999997</v>
      </c>
      <c r="M310" s="30">
        <f t="shared" si="19"/>
        <v>0</v>
      </c>
    </row>
    <row r="311" spans="1:13" x14ac:dyDescent="0.25">
      <c r="A311" s="26">
        <v>32633</v>
      </c>
      <c r="B311" s="25" t="s">
        <v>1331</v>
      </c>
      <c r="C311" s="26" t="str">
        <f t="shared" si="17"/>
        <v>02820</v>
      </c>
      <c r="D311" s="26">
        <v>4</v>
      </c>
      <c r="E311" s="75" t="s">
        <v>445</v>
      </c>
      <c r="F311" s="27" t="s">
        <v>1249</v>
      </c>
      <c r="G311" s="39" t="s">
        <v>523</v>
      </c>
      <c r="H311" s="40">
        <v>415815012</v>
      </c>
      <c r="I311" s="80">
        <f>SUMIF(Tabla1[SKU AVANTE],'Comanda F'!G311,Tabla1[PIEZAS])</f>
        <v>0</v>
      </c>
      <c r="J311" s="46">
        <v>79.59</v>
      </c>
      <c r="K311" s="29">
        <f t="shared" si="16"/>
        <v>0</v>
      </c>
      <c r="L311" s="28">
        <f t="shared" si="18"/>
        <v>92.324399999999997</v>
      </c>
      <c r="M311" s="30">
        <f t="shared" si="19"/>
        <v>0</v>
      </c>
    </row>
    <row r="312" spans="1:13" x14ac:dyDescent="0.25">
      <c r="A312" s="26">
        <v>32633</v>
      </c>
      <c r="B312" s="25" t="s">
        <v>1331</v>
      </c>
      <c r="C312" s="26" t="str">
        <f t="shared" si="17"/>
        <v>03415</v>
      </c>
      <c r="D312" s="26">
        <v>1</v>
      </c>
      <c r="E312" s="75" t="s">
        <v>462</v>
      </c>
      <c r="F312" s="27" t="s">
        <v>1246</v>
      </c>
      <c r="G312" s="39" t="s">
        <v>540</v>
      </c>
      <c r="H312" s="40">
        <v>415815037</v>
      </c>
      <c r="I312" s="80">
        <f>SUMIF(Tabla1[SKU AVANTE],'Comanda F'!G312,Tabla1[PIEZAS])</f>
        <v>0</v>
      </c>
      <c r="J312" s="46">
        <v>79.59</v>
      </c>
      <c r="K312" s="29">
        <f t="shared" si="16"/>
        <v>0</v>
      </c>
      <c r="L312" s="28">
        <f t="shared" si="18"/>
        <v>92.324399999999997</v>
      </c>
      <c r="M312" s="30">
        <f t="shared" si="19"/>
        <v>0</v>
      </c>
    </row>
    <row r="313" spans="1:13" x14ac:dyDescent="0.25">
      <c r="A313" s="26">
        <v>32633</v>
      </c>
      <c r="B313" s="25" t="s">
        <v>1331</v>
      </c>
      <c r="C313" s="26" t="str">
        <f t="shared" si="17"/>
        <v>03415</v>
      </c>
      <c r="D313" s="26">
        <v>2</v>
      </c>
      <c r="E313" s="75" t="s">
        <v>462</v>
      </c>
      <c r="F313" s="27" t="s">
        <v>1247</v>
      </c>
      <c r="G313" s="39" t="s">
        <v>541</v>
      </c>
      <c r="H313" s="40">
        <v>415815038</v>
      </c>
      <c r="I313" s="80">
        <f>SUMIF(Tabla1[SKU AVANTE],'Comanda F'!G313,Tabla1[PIEZAS])</f>
        <v>0</v>
      </c>
      <c r="J313" s="46">
        <v>79.59</v>
      </c>
      <c r="K313" s="29">
        <f t="shared" si="16"/>
        <v>0</v>
      </c>
      <c r="L313" s="28">
        <f t="shared" si="18"/>
        <v>92.324399999999997</v>
      </c>
      <c r="M313" s="30">
        <f t="shared" si="19"/>
        <v>0</v>
      </c>
    </row>
    <row r="314" spans="1:13" x14ac:dyDescent="0.25">
      <c r="A314" s="26">
        <v>32633</v>
      </c>
      <c r="B314" s="25" t="s">
        <v>1331</v>
      </c>
      <c r="C314" s="26" t="str">
        <f t="shared" si="17"/>
        <v>03415</v>
      </c>
      <c r="D314" s="26">
        <v>3</v>
      </c>
      <c r="E314" s="75" t="s">
        <v>462</v>
      </c>
      <c r="F314" s="27" t="s">
        <v>1248</v>
      </c>
      <c r="G314" s="39" t="s">
        <v>542</v>
      </c>
      <c r="H314" s="40">
        <v>415815039</v>
      </c>
      <c r="I314" s="80">
        <f>SUMIF(Tabla1[SKU AVANTE],'Comanda F'!G314,Tabla1[PIEZAS])</f>
        <v>0</v>
      </c>
      <c r="J314" s="46">
        <v>79.59</v>
      </c>
      <c r="K314" s="29">
        <f t="shared" si="16"/>
        <v>0</v>
      </c>
      <c r="L314" s="28">
        <f t="shared" si="18"/>
        <v>92.324399999999997</v>
      </c>
      <c r="M314" s="30">
        <f t="shared" si="19"/>
        <v>0</v>
      </c>
    </row>
    <row r="315" spans="1:13" x14ac:dyDescent="0.25">
      <c r="A315" s="26">
        <v>32633</v>
      </c>
      <c r="B315" s="25" t="s">
        <v>1331</v>
      </c>
      <c r="C315" s="26" t="str">
        <f t="shared" si="17"/>
        <v>03415</v>
      </c>
      <c r="D315" s="26">
        <v>4</v>
      </c>
      <c r="E315" s="75" t="s">
        <v>462</v>
      </c>
      <c r="F315" s="27" t="s">
        <v>1249</v>
      </c>
      <c r="G315" s="39" t="s">
        <v>543</v>
      </c>
      <c r="H315" s="40">
        <v>415815040</v>
      </c>
      <c r="I315" s="80">
        <f>SUMIF(Tabla1[SKU AVANTE],'Comanda F'!G315,Tabla1[PIEZAS])</f>
        <v>0</v>
      </c>
      <c r="J315" s="46">
        <v>79.59</v>
      </c>
      <c r="K315" s="29">
        <f t="shared" si="16"/>
        <v>0</v>
      </c>
      <c r="L315" s="28">
        <f t="shared" si="18"/>
        <v>92.324399999999997</v>
      </c>
      <c r="M315" s="30">
        <f t="shared" si="19"/>
        <v>0</v>
      </c>
    </row>
    <row r="316" spans="1:13" x14ac:dyDescent="0.25">
      <c r="A316" s="26">
        <v>32633</v>
      </c>
      <c r="B316" s="25" t="s">
        <v>1331</v>
      </c>
      <c r="C316" s="26" t="str">
        <f t="shared" si="17"/>
        <v>00207</v>
      </c>
      <c r="D316" s="26">
        <v>1</v>
      </c>
      <c r="E316" s="75" t="s">
        <v>447</v>
      </c>
      <c r="F316" s="27" t="s">
        <v>1246</v>
      </c>
      <c r="G316" s="39" t="s">
        <v>524</v>
      </c>
      <c r="H316" s="40">
        <v>415815001</v>
      </c>
      <c r="I316" s="80">
        <f>SUMIF(Tabla1[SKU AVANTE],'Comanda F'!G316,Tabla1[PIEZAS])</f>
        <v>0</v>
      </c>
      <c r="J316" s="46">
        <v>66.53</v>
      </c>
      <c r="K316" s="29">
        <f t="shared" si="16"/>
        <v>0</v>
      </c>
      <c r="L316" s="28">
        <f t="shared" si="18"/>
        <v>77.174799999999991</v>
      </c>
      <c r="M316" s="30">
        <f t="shared" si="19"/>
        <v>0</v>
      </c>
    </row>
    <row r="317" spans="1:13" x14ac:dyDescent="0.25">
      <c r="A317" s="26">
        <v>32633</v>
      </c>
      <c r="B317" s="25" t="s">
        <v>1331</v>
      </c>
      <c r="C317" s="26" t="str">
        <f t="shared" si="17"/>
        <v>00207</v>
      </c>
      <c r="D317" s="26">
        <v>2</v>
      </c>
      <c r="E317" s="75" t="s">
        <v>447</v>
      </c>
      <c r="F317" s="27" t="s">
        <v>1247</v>
      </c>
      <c r="G317" s="39" t="s">
        <v>525</v>
      </c>
      <c r="H317" s="40">
        <v>415815002</v>
      </c>
      <c r="I317" s="80">
        <f>SUMIF(Tabla1[SKU AVANTE],'Comanda F'!G317,Tabla1[PIEZAS])</f>
        <v>0</v>
      </c>
      <c r="J317" s="46">
        <v>66.53</v>
      </c>
      <c r="K317" s="29">
        <f t="shared" si="16"/>
        <v>0</v>
      </c>
      <c r="L317" s="28">
        <f t="shared" si="18"/>
        <v>77.174799999999991</v>
      </c>
      <c r="M317" s="30">
        <f t="shared" si="19"/>
        <v>0</v>
      </c>
    </row>
    <row r="318" spans="1:13" x14ac:dyDescent="0.25">
      <c r="A318" s="26">
        <v>32633</v>
      </c>
      <c r="B318" s="25" t="s">
        <v>1331</v>
      </c>
      <c r="C318" s="26" t="str">
        <f t="shared" si="17"/>
        <v>00207</v>
      </c>
      <c r="D318" s="26">
        <v>3</v>
      </c>
      <c r="E318" s="75" t="s">
        <v>447</v>
      </c>
      <c r="F318" s="27" t="s">
        <v>1248</v>
      </c>
      <c r="G318" s="39" t="s">
        <v>526</v>
      </c>
      <c r="H318" s="40">
        <v>415815003</v>
      </c>
      <c r="I318" s="80">
        <f>SUMIF(Tabla1[SKU AVANTE],'Comanda F'!G318,Tabla1[PIEZAS])</f>
        <v>0</v>
      </c>
      <c r="J318" s="46">
        <v>66.53</v>
      </c>
      <c r="K318" s="29">
        <f t="shared" si="16"/>
        <v>0</v>
      </c>
      <c r="L318" s="28">
        <f t="shared" si="18"/>
        <v>77.174799999999991</v>
      </c>
      <c r="M318" s="30">
        <f t="shared" si="19"/>
        <v>0</v>
      </c>
    </row>
    <row r="319" spans="1:13" x14ac:dyDescent="0.25">
      <c r="A319" s="26">
        <v>32633</v>
      </c>
      <c r="B319" s="25" t="s">
        <v>1331</v>
      </c>
      <c r="C319" s="26" t="str">
        <f t="shared" si="17"/>
        <v>00207</v>
      </c>
      <c r="D319" s="26">
        <v>4</v>
      </c>
      <c r="E319" s="75" t="s">
        <v>447</v>
      </c>
      <c r="F319" s="27" t="s">
        <v>1249</v>
      </c>
      <c r="G319" s="39" t="s">
        <v>527</v>
      </c>
      <c r="H319" s="40">
        <v>415815004</v>
      </c>
      <c r="I319" s="80">
        <f>SUMIF(Tabla1[SKU AVANTE],'Comanda F'!G319,Tabla1[PIEZAS])</f>
        <v>0</v>
      </c>
      <c r="J319" s="46">
        <v>66.53</v>
      </c>
      <c r="K319" s="29">
        <f t="shared" si="16"/>
        <v>0</v>
      </c>
      <c r="L319" s="28">
        <f t="shared" si="18"/>
        <v>77.174799999999991</v>
      </c>
      <c r="M319" s="30">
        <f t="shared" si="19"/>
        <v>0</v>
      </c>
    </row>
    <row r="320" spans="1:13" x14ac:dyDescent="0.25">
      <c r="A320" s="26">
        <v>32633</v>
      </c>
      <c r="B320" s="25" t="s">
        <v>1331</v>
      </c>
      <c r="C320" s="26" t="str">
        <f t="shared" si="17"/>
        <v>00207</v>
      </c>
      <c r="D320" s="26">
        <v>5</v>
      </c>
      <c r="E320" s="75" t="s">
        <v>447</v>
      </c>
      <c r="F320" s="27" t="s">
        <v>1250</v>
      </c>
      <c r="G320" s="39" t="s">
        <v>946</v>
      </c>
      <c r="H320" s="40">
        <v>415815073</v>
      </c>
      <c r="I320" s="80">
        <f>SUMIF(Tabla1[SKU AVANTE],'Comanda F'!G320,Tabla1[PIEZAS])</f>
        <v>0</v>
      </c>
      <c r="J320" s="46">
        <v>80.78</v>
      </c>
      <c r="K320" s="29">
        <f t="shared" si="16"/>
        <v>0</v>
      </c>
      <c r="L320" s="28">
        <f t="shared" si="18"/>
        <v>93.704799999999992</v>
      </c>
      <c r="M320" s="30">
        <f t="shared" si="19"/>
        <v>0</v>
      </c>
    </row>
    <row r="321" spans="1:13" x14ac:dyDescent="0.25">
      <c r="A321" s="26">
        <v>32633</v>
      </c>
      <c r="B321" s="25" t="s">
        <v>1331</v>
      </c>
      <c r="C321" s="26" t="str">
        <f t="shared" si="17"/>
        <v>07378</v>
      </c>
      <c r="D321" s="26">
        <v>1</v>
      </c>
      <c r="E321" s="75" t="s">
        <v>463</v>
      </c>
      <c r="F321" s="27" t="s">
        <v>1246</v>
      </c>
      <c r="G321" s="39" t="s">
        <v>532</v>
      </c>
      <c r="H321" s="40">
        <v>415815045</v>
      </c>
      <c r="I321" s="80">
        <f>SUMIF(Tabla1[SKU AVANTE],'Comanda F'!G321,Tabla1[PIEZAS])</f>
        <v>0</v>
      </c>
      <c r="J321" s="46">
        <v>79.59</v>
      </c>
      <c r="K321" s="29">
        <f t="shared" si="16"/>
        <v>0</v>
      </c>
      <c r="L321" s="28">
        <f t="shared" si="18"/>
        <v>92.324399999999997</v>
      </c>
      <c r="M321" s="30">
        <f t="shared" si="19"/>
        <v>0</v>
      </c>
    </row>
    <row r="322" spans="1:13" x14ac:dyDescent="0.25">
      <c r="A322" s="26">
        <v>32633</v>
      </c>
      <c r="B322" s="25" t="s">
        <v>1331</v>
      </c>
      <c r="C322" s="26" t="str">
        <f t="shared" si="17"/>
        <v>07378</v>
      </c>
      <c r="D322" s="26">
        <v>2</v>
      </c>
      <c r="E322" s="75" t="s">
        <v>463</v>
      </c>
      <c r="F322" s="27" t="s">
        <v>1247</v>
      </c>
      <c r="G322" s="39" t="s">
        <v>533</v>
      </c>
      <c r="H322" s="40">
        <v>415815046</v>
      </c>
      <c r="I322" s="80">
        <f>SUMIF(Tabla1[SKU AVANTE],'Comanda F'!G322,Tabla1[PIEZAS])</f>
        <v>0</v>
      </c>
      <c r="J322" s="46">
        <v>79.59</v>
      </c>
      <c r="K322" s="29">
        <f t="shared" si="16"/>
        <v>0</v>
      </c>
      <c r="L322" s="28">
        <f t="shared" si="18"/>
        <v>92.324399999999997</v>
      </c>
      <c r="M322" s="30">
        <f t="shared" si="19"/>
        <v>0</v>
      </c>
    </row>
    <row r="323" spans="1:13" x14ac:dyDescent="0.25">
      <c r="A323" s="26">
        <v>32633</v>
      </c>
      <c r="B323" s="25" t="s">
        <v>1331</v>
      </c>
      <c r="C323" s="26" t="str">
        <f t="shared" si="17"/>
        <v>07378</v>
      </c>
      <c r="D323" s="26">
        <v>3</v>
      </c>
      <c r="E323" s="75" t="s">
        <v>463</v>
      </c>
      <c r="F323" s="27" t="s">
        <v>1248</v>
      </c>
      <c r="G323" s="39" t="s">
        <v>534</v>
      </c>
      <c r="H323" s="40">
        <v>415815047</v>
      </c>
      <c r="I323" s="80">
        <f>SUMIF(Tabla1[SKU AVANTE],'Comanda F'!G323,Tabla1[PIEZAS])</f>
        <v>0</v>
      </c>
      <c r="J323" s="46">
        <v>79.59</v>
      </c>
      <c r="K323" s="29">
        <f t="shared" si="16"/>
        <v>0</v>
      </c>
      <c r="L323" s="28">
        <f t="shared" si="18"/>
        <v>92.324399999999997</v>
      </c>
      <c r="M323" s="30">
        <f t="shared" si="19"/>
        <v>0</v>
      </c>
    </row>
    <row r="324" spans="1:13" x14ac:dyDescent="0.25">
      <c r="A324" s="26">
        <v>32633</v>
      </c>
      <c r="B324" s="25" t="s">
        <v>1331</v>
      </c>
      <c r="C324" s="26" t="str">
        <f t="shared" si="17"/>
        <v>07378</v>
      </c>
      <c r="D324" s="26">
        <v>4</v>
      </c>
      <c r="E324" s="75" t="s">
        <v>463</v>
      </c>
      <c r="F324" s="27" t="s">
        <v>1249</v>
      </c>
      <c r="G324" s="39" t="s">
        <v>535</v>
      </c>
      <c r="H324" s="40">
        <v>415815048</v>
      </c>
      <c r="I324" s="80">
        <f>SUMIF(Tabla1[SKU AVANTE],'Comanda F'!G324,Tabla1[PIEZAS])</f>
        <v>0</v>
      </c>
      <c r="J324" s="46">
        <v>79.59</v>
      </c>
      <c r="K324" s="29">
        <f t="shared" si="16"/>
        <v>0</v>
      </c>
      <c r="L324" s="28">
        <f t="shared" si="18"/>
        <v>92.324399999999997</v>
      </c>
      <c r="M324" s="30">
        <f t="shared" si="19"/>
        <v>0</v>
      </c>
    </row>
    <row r="325" spans="1:13" x14ac:dyDescent="0.25">
      <c r="A325" s="26">
        <v>32633</v>
      </c>
      <c r="B325" s="25" t="s">
        <v>1331</v>
      </c>
      <c r="C325" s="26" t="str">
        <f t="shared" si="17"/>
        <v>A5918</v>
      </c>
      <c r="D325" s="26">
        <v>1</v>
      </c>
      <c r="E325" s="75" t="s">
        <v>464</v>
      </c>
      <c r="F325" s="27" t="s">
        <v>1246</v>
      </c>
      <c r="G325" s="39" t="s">
        <v>528</v>
      </c>
      <c r="H325" s="40">
        <v>415815049</v>
      </c>
      <c r="I325" s="80">
        <f>SUMIF(Tabla1[SKU AVANTE],'Comanda F'!G325,Tabla1[PIEZAS])</f>
        <v>0</v>
      </c>
      <c r="J325" s="46">
        <v>79.59</v>
      </c>
      <c r="K325" s="29">
        <f t="shared" si="16"/>
        <v>0</v>
      </c>
      <c r="L325" s="28">
        <f t="shared" si="18"/>
        <v>92.324399999999997</v>
      </c>
      <c r="M325" s="30">
        <f t="shared" si="19"/>
        <v>0</v>
      </c>
    </row>
    <row r="326" spans="1:13" x14ac:dyDescent="0.25">
      <c r="A326" s="26">
        <v>32633</v>
      </c>
      <c r="B326" s="25" t="s">
        <v>1331</v>
      </c>
      <c r="C326" s="26" t="str">
        <f t="shared" si="17"/>
        <v>A5918</v>
      </c>
      <c r="D326" s="26">
        <v>2</v>
      </c>
      <c r="E326" s="75" t="s">
        <v>464</v>
      </c>
      <c r="F326" s="27" t="s">
        <v>1247</v>
      </c>
      <c r="G326" s="39" t="s">
        <v>529</v>
      </c>
      <c r="H326" s="40">
        <v>415815050</v>
      </c>
      <c r="I326" s="80">
        <f>SUMIF(Tabla1[SKU AVANTE],'Comanda F'!G326,Tabla1[PIEZAS])</f>
        <v>0</v>
      </c>
      <c r="J326" s="46">
        <v>79.59</v>
      </c>
      <c r="K326" s="29">
        <f t="shared" si="16"/>
        <v>0</v>
      </c>
      <c r="L326" s="28">
        <f t="shared" si="18"/>
        <v>92.324399999999997</v>
      </c>
      <c r="M326" s="30">
        <f t="shared" si="19"/>
        <v>0</v>
      </c>
    </row>
    <row r="327" spans="1:13" x14ac:dyDescent="0.25">
      <c r="A327" s="26">
        <v>32633</v>
      </c>
      <c r="B327" s="25" t="s">
        <v>1331</v>
      </c>
      <c r="C327" s="26" t="str">
        <f t="shared" si="17"/>
        <v>A5918</v>
      </c>
      <c r="D327" s="26">
        <v>3</v>
      </c>
      <c r="E327" s="75" t="s">
        <v>464</v>
      </c>
      <c r="F327" s="27" t="s">
        <v>1248</v>
      </c>
      <c r="G327" s="39" t="s">
        <v>530</v>
      </c>
      <c r="H327" s="40">
        <v>415815051</v>
      </c>
      <c r="I327" s="80">
        <f>SUMIF(Tabla1[SKU AVANTE],'Comanda F'!G327,Tabla1[PIEZAS])</f>
        <v>0</v>
      </c>
      <c r="J327" s="46">
        <v>79.59</v>
      </c>
      <c r="K327" s="29">
        <f t="shared" ref="K327:K390" si="20">I327*J327</f>
        <v>0</v>
      </c>
      <c r="L327" s="28">
        <f t="shared" si="18"/>
        <v>92.324399999999997</v>
      </c>
      <c r="M327" s="30">
        <f t="shared" si="19"/>
        <v>0</v>
      </c>
    </row>
    <row r="328" spans="1:13" x14ac:dyDescent="0.25">
      <c r="A328" s="26">
        <v>32633</v>
      </c>
      <c r="B328" s="25" t="s">
        <v>1331</v>
      </c>
      <c r="C328" s="26" t="str">
        <f t="shared" ref="C328:C391" si="21">RIGHT(G328,5)</f>
        <v>A5918</v>
      </c>
      <c r="D328" s="26">
        <v>4</v>
      </c>
      <c r="E328" s="75" t="s">
        <v>464</v>
      </c>
      <c r="F328" s="27" t="s">
        <v>1249</v>
      </c>
      <c r="G328" s="39" t="s">
        <v>531</v>
      </c>
      <c r="H328" s="40">
        <v>415815052</v>
      </c>
      <c r="I328" s="80">
        <f>SUMIF(Tabla1[SKU AVANTE],'Comanda F'!G328,Tabla1[PIEZAS])</f>
        <v>0</v>
      </c>
      <c r="J328" s="46">
        <v>79.59</v>
      </c>
      <c r="K328" s="29">
        <f t="shared" si="20"/>
        <v>0</v>
      </c>
      <c r="L328" s="28">
        <f t="shared" ref="L328:L391" si="22">+J328*1.16</f>
        <v>92.324399999999997</v>
      </c>
      <c r="M328" s="30">
        <f t="shared" ref="M328:M391" si="23">+I328*L328</f>
        <v>0</v>
      </c>
    </row>
    <row r="329" spans="1:13" x14ac:dyDescent="0.25">
      <c r="A329" s="26">
        <v>32633</v>
      </c>
      <c r="B329" s="25" t="s">
        <v>1331</v>
      </c>
      <c r="C329" s="26" t="str">
        <f t="shared" si="21"/>
        <v>04000</v>
      </c>
      <c r="D329" s="26">
        <v>1</v>
      </c>
      <c r="E329" s="75" t="s">
        <v>450</v>
      </c>
      <c r="F329" s="27" t="s">
        <v>1246</v>
      </c>
      <c r="G329" s="39" t="s">
        <v>536</v>
      </c>
      <c r="H329" s="40">
        <v>415815005</v>
      </c>
      <c r="I329" s="80">
        <f>SUMIF(Tabla1[SKU AVANTE],'Comanda F'!G329,Tabla1[PIEZAS])</f>
        <v>0</v>
      </c>
      <c r="J329" s="46">
        <v>79.59</v>
      </c>
      <c r="K329" s="29">
        <f t="shared" si="20"/>
        <v>0</v>
      </c>
      <c r="L329" s="28">
        <f t="shared" si="22"/>
        <v>92.324399999999997</v>
      </c>
      <c r="M329" s="30">
        <f t="shared" si="23"/>
        <v>0</v>
      </c>
    </row>
    <row r="330" spans="1:13" x14ac:dyDescent="0.25">
      <c r="A330" s="26">
        <v>32633</v>
      </c>
      <c r="B330" s="25" t="s">
        <v>1331</v>
      </c>
      <c r="C330" s="26" t="str">
        <f t="shared" si="21"/>
        <v>04000</v>
      </c>
      <c r="D330" s="26">
        <v>2</v>
      </c>
      <c r="E330" s="75" t="s">
        <v>450</v>
      </c>
      <c r="F330" s="27" t="s">
        <v>1247</v>
      </c>
      <c r="G330" s="39" t="s">
        <v>537</v>
      </c>
      <c r="H330" s="40">
        <v>415815006</v>
      </c>
      <c r="I330" s="80">
        <f>SUMIF(Tabla1[SKU AVANTE],'Comanda F'!G330,Tabla1[PIEZAS])</f>
        <v>0</v>
      </c>
      <c r="J330" s="46">
        <v>79.59</v>
      </c>
      <c r="K330" s="29">
        <f t="shared" si="20"/>
        <v>0</v>
      </c>
      <c r="L330" s="28">
        <f t="shared" si="22"/>
        <v>92.324399999999997</v>
      </c>
      <c r="M330" s="30">
        <f t="shared" si="23"/>
        <v>0</v>
      </c>
    </row>
    <row r="331" spans="1:13" x14ac:dyDescent="0.25">
      <c r="A331" s="26">
        <v>32633</v>
      </c>
      <c r="B331" s="25" t="s">
        <v>1331</v>
      </c>
      <c r="C331" s="26" t="str">
        <f t="shared" si="21"/>
        <v>04000</v>
      </c>
      <c r="D331" s="26">
        <v>3</v>
      </c>
      <c r="E331" s="75" t="s">
        <v>450</v>
      </c>
      <c r="F331" s="27" t="s">
        <v>1248</v>
      </c>
      <c r="G331" s="39" t="s">
        <v>538</v>
      </c>
      <c r="H331" s="40">
        <v>415815007</v>
      </c>
      <c r="I331" s="80">
        <f>SUMIF(Tabla1[SKU AVANTE],'Comanda F'!G331,Tabla1[PIEZAS])</f>
        <v>0</v>
      </c>
      <c r="J331" s="46">
        <v>79.59</v>
      </c>
      <c r="K331" s="29">
        <f t="shared" si="20"/>
        <v>0</v>
      </c>
      <c r="L331" s="28">
        <f t="shared" si="22"/>
        <v>92.324399999999997</v>
      </c>
      <c r="M331" s="30">
        <f t="shared" si="23"/>
        <v>0</v>
      </c>
    </row>
    <row r="332" spans="1:13" x14ac:dyDescent="0.25">
      <c r="A332" s="26">
        <v>32633</v>
      </c>
      <c r="B332" s="25" t="s">
        <v>1331</v>
      </c>
      <c r="C332" s="26" t="str">
        <f t="shared" si="21"/>
        <v>04000</v>
      </c>
      <c r="D332" s="26">
        <v>4</v>
      </c>
      <c r="E332" s="75" t="s">
        <v>450</v>
      </c>
      <c r="F332" s="27" t="s">
        <v>1249</v>
      </c>
      <c r="G332" s="39" t="s">
        <v>539</v>
      </c>
      <c r="H332" s="40">
        <v>415815008</v>
      </c>
      <c r="I332" s="80">
        <f>SUMIF(Tabla1[SKU AVANTE],'Comanda F'!G332,Tabla1[PIEZAS])</f>
        <v>0</v>
      </c>
      <c r="J332" s="46">
        <v>79.59</v>
      </c>
      <c r="K332" s="29">
        <f t="shared" si="20"/>
        <v>0</v>
      </c>
      <c r="L332" s="28">
        <f t="shared" si="22"/>
        <v>92.324399999999997</v>
      </c>
      <c r="M332" s="30">
        <f t="shared" si="23"/>
        <v>0</v>
      </c>
    </row>
    <row r="333" spans="1:13" x14ac:dyDescent="0.25">
      <c r="A333" s="26">
        <v>32633</v>
      </c>
      <c r="B333" s="25" t="s">
        <v>1331</v>
      </c>
      <c r="C333" s="26" t="str">
        <f t="shared" si="21"/>
        <v>04000</v>
      </c>
      <c r="D333" s="26">
        <v>5</v>
      </c>
      <c r="E333" s="75" t="s">
        <v>450</v>
      </c>
      <c r="F333" s="27" t="s">
        <v>1250</v>
      </c>
      <c r="G333" s="39" t="s">
        <v>947</v>
      </c>
      <c r="H333" s="40">
        <v>415815075</v>
      </c>
      <c r="I333" s="80">
        <f>SUMIF(Tabla1[SKU AVANTE],'Comanda F'!G333,Tabla1[PIEZAS])</f>
        <v>0</v>
      </c>
      <c r="J333" s="46">
        <v>95.03</v>
      </c>
      <c r="K333" s="29">
        <f t="shared" si="20"/>
        <v>0</v>
      </c>
      <c r="L333" s="28">
        <f t="shared" si="22"/>
        <v>110.23479999999999</v>
      </c>
      <c r="M333" s="30">
        <f t="shared" si="23"/>
        <v>0</v>
      </c>
    </row>
    <row r="334" spans="1:13" x14ac:dyDescent="0.25">
      <c r="A334" s="26">
        <v>32633</v>
      </c>
      <c r="B334" s="25" t="s">
        <v>1331</v>
      </c>
      <c r="C334" s="26" t="str">
        <f t="shared" si="21"/>
        <v>05264</v>
      </c>
      <c r="D334" s="26">
        <v>1</v>
      </c>
      <c r="E334" s="75" t="s">
        <v>451</v>
      </c>
      <c r="F334" s="27" t="s">
        <v>1246</v>
      </c>
      <c r="G334" s="39" t="s">
        <v>544</v>
      </c>
      <c r="H334" s="40">
        <v>415815017</v>
      </c>
      <c r="I334" s="80">
        <f>SUMIF(Tabla1[SKU AVANTE],'Comanda F'!G334,Tabla1[PIEZAS])</f>
        <v>0</v>
      </c>
      <c r="J334" s="46">
        <v>79.59</v>
      </c>
      <c r="K334" s="29">
        <f t="shared" si="20"/>
        <v>0</v>
      </c>
      <c r="L334" s="28">
        <f t="shared" si="22"/>
        <v>92.324399999999997</v>
      </c>
      <c r="M334" s="30">
        <f t="shared" si="23"/>
        <v>0</v>
      </c>
    </row>
    <row r="335" spans="1:13" x14ac:dyDescent="0.25">
      <c r="A335" s="26">
        <v>32633</v>
      </c>
      <c r="B335" s="25" t="s">
        <v>1331</v>
      </c>
      <c r="C335" s="26" t="str">
        <f t="shared" si="21"/>
        <v>05264</v>
      </c>
      <c r="D335" s="26">
        <v>2</v>
      </c>
      <c r="E335" s="75" t="s">
        <v>451</v>
      </c>
      <c r="F335" s="27" t="s">
        <v>1247</v>
      </c>
      <c r="G335" s="39" t="s">
        <v>545</v>
      </c>
      <c r="H335" s="40">
        <v>415815018</v>
      </c>
      <c r="I335" s="80">
        <f>SUMIF(Tabla1[SKU AVANTE],'Comanda F'!G335,Tabla1[PIEZAS])</f>
        <v>0</v>
      </c>
      <c r="J335" s="46">
        <v>79.59</v>
      </c>
      <c r="K335" s="29">
        <f t="shared" si="20"/>
        <v>0</v>
      </c>
      <c r="L335" s="28">
        <f t="shared" si="22"/>
        <v>92.324399999999997</v>
      </c>
      <c r="M335" s="30">
        <f t="shared" si="23"/>
        <v>0</v>
      </c>
    </row>
    <row r="336" spans="1:13" x14ac:dyDescent="0.25">
      <c r="A336" s="26">
        <v>32633</v>
      </c>
      <c r="B336" s="25" t="s">
        <v>1331</v>
      </c>
      <c r="C336" s="26" t="str">
        <f t="shared" si="21"/>
        <v>05264</v>
      </c>
      <c r="D336" s="26">
        <v>3</v>
      </c>
      <c r="E336" s="75" t="s">
        <v>451</v>
      </c>
      <c r="F336" s="27" t="s">
        <v>1248</v>
      </c>
      <c r="G336" s="39" t="s">
        <v>546</v>
      </c>
      <c r="H336" s="40">
        <v>415815019</v>
      </c>
      <c r="I336" s="80">
        <f>SUMIF(Tabla1[SKU AVANTE],'Comanda F'!G336,Tabla1[PIEZAS])</f>
        <v>0</v>
      </c>
      <c r="J336" s="46">
        <v>79.59</v>
      </c>
      <c r="K336" s="29">
        <f t="shared" si="20"/>
        <v>0</v>
      </c>
      <c r="L336" s="28">
        <f t="shared" si="22"/>
        <v>92.324399999999997</v>
      </c>
      <c r="M336" s="30">
        <f t="shared" si="23"/>
        <v>0</v>
      </c>
    </row>
    <row r="337" spans="1:13" x14ac:dyDescent="0.25">
      <c r="A337" s="26">
        <v>32633</v>
      </c>
      <c r="B337" s="25" t="s">
        <v>1331</v>
      </c>
      <c r="C337" s="26" t="str">
        <f t="shared" si="21"/>
        <v>05264</v>
      </c>
      <c r="D337" s="26">
        <v>4</v>
      </c>
      <c r="E337" s="75" t="s">
        <v>451</v>
      </c>
      <c r="F337" s="27" t="s">
        <v>1249</v>
      </c>
      <c r="G337" s="39" t="s">
        <v>547</v>
      </c>
      <c r="H337" s="40">
        <v>415815020</v>
      </c>
      <c r="I337" s="80">
        <f>SUMIF(Tabla1[SKU AVANTE],'Comanda F'!G337,Tabla1[PIEZAS])</f>
        <v>0</v>
      </c>
      <c r="J337" s="46">
        <v>79.59</v>
      </c>
      <c r="K337" s="29">
        <f t="shared" si="20"/>
        <v>0</v>
      </c>
      <c r="L337" s="28">
        <f t="shared" si="22"/>
        <v>92.324399999999997</v>
      </c>
      <c r="M337" s="30">
        <f t="shared" si="23"/>
        <v>0</v>
      </c>
    </row>
    <row r="338" spans="1:13" x14ac:dyDescent="0.25">
      <c r="A338" s="26">
        <v>32633</v>
      </c>
      <c r="B338" s="25" t="s">
        <v>1331</v>
      </c>
      <c r="C338" s="26" t="str">
        <f t="shared" si="21"/>
        <v>05264</v>
      </c>
      <c r="D338" s="26">
        <v>5</v>
      </c>
      <c r="E338" s="75" t="s">
        <v>451</v>
      </c>
      <c r="F338" s="27" t="s">
        <v>1250</v>
      </c>
      <c r="G338" s="39" t="s">
        <v>949</v>
      </c>
      <c r="H338" s="40">
        <v>415815074</v>
      </c>
      <c r="I338" s="80">
        <f>SUMIF(Tabla1[SKU AVANTE],'Comanda F'!G338,Tabla1[PIEZAS])</f>
        <v>0</v>
      </c>
      <c r="J338" s="46">
        <v>95.03</v>
      </c>
      <c r="K338" s="29">
        <f t="shared" si="20"/>
        <v>0</v>
      </c>
      <c r="L338" s="28">
        <f t="shared" si="22"/>
        <v>110.23479999999999</v>
      </c>
      <c r="M338" s="30">
        <f t="shared" si="23"/>
        <v>0</v>
      </c>
    </row>
    <row r="339" spans="1:13" x14ac:dyDescent="0.25">
      <c r="A339" s="26">
        <v>32633</v>
      </c>
      <c r="B339" s="25" t="s">
        <v>1331</v>
      </c>
      <c r="C339" s="26" t="str">
        <f t="shared" si="21"/>
        <v>A6156</v>
      </c>
      <c r="D339" s="26">
        <v>1</v>
      </c>
      <c r="E339" s="75" t="s">
        <v>452</v>
      </c>
      <c r="F339" s="27" t="s">
        <v>1246</v>
      </c>
      <c r="G339" s="39" t="s">
        <v>610</v>
      </c>
      <c r="H339" s="40">
        <v>415815053</v>
      </c>
      <c r="I339" s="80">
        <f>SUMIF(Tabla1[SKU AVANTE],'Comanda F'!G339,Tabla1[PIEZAS])</f>
        <v>0</v>
      </c>
      <c r="J339" s="46">
        <v>79.59</v>
      </c>
      <c r="K339" s="29">
        <f t="shared" si="20"/>
        <v>0</v>
      </c>
      <c r="L339" s="28">
        <f t="shared" si="22"/>
        <v>92.324399999999997</v>
      </c>
      <c r="M339" s="30">
        <f t="shared" si="23"/>
        <v>0</v>
      </c>
    </row>
    <row r="340" spans="1:13" x14ac:dyDescent="0.25">
      <c r="A340" s="26">
        <v>32633</v>
      </c>
      <c r="B340" s="25" t="s">
        <v>1331</v>
      </c>
      <c r="C340" s="26" t="str">
        <f t="shared" si="21"/>
        <v>A6156</v>
      </c>
      <c r="D340" s="26">
        <v>2</v>
      </c>
      <c r="E340" s="75" t="s">
        <v>452</v>
      </c>
      <c r="F340" s="27" t="s">
        <v>1247</v>
      </c>
      <c r="G340" s="39" t="s">
        <v>611</v>
      </c>
      <c r="H340" s="40">
        <v>415815054</v>
      </c>
      <c r="I340" s="80">
        <f>SUMIF(Tabla1[SKU AVANTE],'Comanda F'!G340,Tabla1[PIEZAS])</f>
        <v>0</v>
      </c>
      <c r="J340" s="46">
        <v>79.59</v>
      </c>
      <c r="K340" s="29">
        <f t="shared" si="20"/>
        <v>0</v>
      </c>
      <c r="L340" s="28">
        <f t="shared" si="22"/>
        <v>92.324399999999997</v>
      </c>
      <c r="M340" s="30">
        <f t="shared" si="23"/>
        <v>0</v>
      </c>
    </row>
    <row r="341" spans="1:13" x14ac:dyDescent="0.25">
      <c r="A341" s="26">
        <v>32633</v>
      </c>
      <c r="B341" s="25" t="s">
        <v>1331</v>
      </c>
      <c r="C341" s="26" t="str">
        <f t="shared" si="21"/>
        <v>A6156</v>
      </c>
      <c r="D341" s="26">
        <v>3</v>
      </c>
      <c r="E341" s="75" t="s">
        <v>452</v>
      </c>
      <c r="F341" s="27" t="s">
        <v>1248</v>
      </c>
      <c r="G341" s="39" t="s">
        <v>612</v>
      </c>
      <c r="H341" s="40">
        <v>415815055</v>
      </c>
      <c r="I341" s="80">
        <f>SUMIF(Tabla1[SKU AVANTE],'Comanda F'!G341,Tabla1[PIEZAS])</f>
        <v>0</v>
      </c>
      <c r="J341" s="46">
        <v>79.59</v>
      </c>
      <c r="K341" s="29">
        <f t="shared" si="20"/>
        <v>0</v>
      </c>
      <c r="L341" s="28">
        <f t="shared" si="22"/>
        <v>92.324399999999997</v>
      </c>
      <c r="M341" s="30">
        <f t="shared" si="23"/>
        <v>0</v>
      </c>
    </row>
    <row r="342" spans="1:13" x14ac:dyDescent="0.25">
      <c r="A342" s="26">
        <v>32633</v>
      </c>
      <c r="B342" s="25" t="s">
        <v>1331</v>
      </c>
      <c r="C342" s="26" t="str">
        <f t="shared" si="21"/>
        <v>A6156</v>
      </c>
      <c r="D342" s="26">
        <v>4</v>
      </c>
      <c r="E342" s="75" t="s">
        <v>452</v>
      </c>
      <c r="F342" s="27" t="s">
        <v>1249</v>
      </c>
      <c r="G342" s="39" t="s">
        <v>613</v>
      </c>
      <c r="H342" s="40">
        <v>415815056</v>
      </c>
      <c r="I342" s="80">
        <f>SUMIF(Tabla1[SKU AVANTE],'Comanda F'!G342,Tabla1[PIEZAS])</f>
        <v>0</v>
      </c>
      <c r="J342" s="46">
        <v>79.59</v>
      </c>
      <c r="K342" s="29">
        <f t="shared" si="20"/>
        <v>0</v>
      </c>
      <c r="L342" s="28">
        <f t="shared" si="22"/>
        <v>92.324399999999997</v>
      </c>
      <c r="M342" s="30">
        <f t="shared" si="23"/>
        <v>0</v>
      </c>
    </row>
    <row r="343" spans="1:13" x14ac:dyDescent="0.25">
      <c r="A343" s="26">
        <v>32633</v>
      </c>
      <c r="B343" s="25" t="s">
        <v>1331</v>
      </c>
      <c r="C343" s="26" t="str">
        <f t="shared" si="21"/>
        <v>06560</v>
      </c>
      <c r="D343" s="26">
        <v>1</v>
      </c>
      <c r="E343" s="75" t="s">
        <v>453</v>
      </c>
      <c r="F343" s="27" t="s">
        <v>1246</v>
      </c>
      <c r="G343" s="39" t="s">
        <v>548</v>
      </c>
      <c r="H343" s="40">
        <v>415815041</v>
      </c>
      <c r="I343" s="80">
        <f>SUMIF(Tabla1[SKU AVANTE],'Comanda F'!G343,Tabla1[PIEZAS])</f>
        <v>0</v>
      </c>
      <c r="J343" s="46">
        <v>79.59</v>
      </c>
      <c r="K343" s="29">
        <f t="shared" si="20"/>
        <v>0</v>
      </c>
      <c r="L343" s="28">
        <f t="shared" si="22"/>
        <v>92.324399999999997</v>
      </c>
      <c r="M343" s="30">
        <f t="shared" si="23"/>
        <v>0</v>
      </c>
    </row>
    <row r="344" spans="1:13" x14ac:dyDescent="0.25">
      <c r="A344" s="26">
        <v>32633</v>
      </c>
      <c r="B344" s="25" t="s">
        <v>1331</v>
      </c>
      <c r="C344" s="26" t="str">
        <f t="shared" si="21"/>
        <v>06560</v>
      </c>
      <c r="D344" s="26">
        <v>2</v>
      </c>
      <c r="E344" s="75" t="s">
        <v>453</v>
      </c>
      <c r="F344" s="27" t="s">
        <v>1247</v>
      </c>
      <c r="G344" s="39" t="s">
        <v>549</v>
      </c>
      <c r="H344" s="40">
        <v>415815042</v>
      </c>
      <c r="I344" s="80">
        <f>SUMIF(Tabla1[SKU AVANTE],'Comanda F'!G344,Tabla1[PIEZAS])</f>
        <v>0</v>
      </c>
      <c r="J344" s="46">
        <v>79.59</v>
      </c>
      <c r="K344" s="29">
        <f t="shared" si="20"/>
        <v>0</v>
      </c>
      <c r="L344" s="28">
        <f t="shared" si="22"/>
        <v>92.324399999999997</v>
      </c>
      <c r="M344" s="30">
        <f t="shared" si="23"/>
        <v>0</v>
      </c>
    </row>
    <row r="345" spans="1:13" x14ac:dyDescent="0.25">
      <c r="A345" s="26">
        <v>32633</v>
      </c>
      <c r="B345" s="25" t="s">
        <v>1331</v>
      </c>
      <c r="C345" s="26" t="str">
        <f t="shared" si="21"/>
        <v>06560</v>
      </c>
      <c r="D345" s="26">
        <v>3</v>
      </c>
      <c r="E345" s="75" t="s">
        <v>453</v>
      </c>
      <c r="F345" s="27" t="s">
        <v>1248</v>
      </c>
      <c r="G345" s="39" t="s">
        <v>550</v>
      </c>
      <c r="H345" s="40">
        <v>415815043</v>
      </c>
      <c r="I345" s="80">
        <f>SUMIF(Tabla1[SKU AVANTE],'Comanda F'!G345,Tabla1[PIEZAS])</f>
        <v>0</v>
      </c>
      <c r="J345" s="46">
        <v>79.59</v>
      </c>
      <c r="K345" s="29">
        <f t="shared" si="20"/>
        <v>0</v>
      </c>
      <c r="L345" s="28">
        <f t="shared" si="22"/>
        <v>92.324399999999997</v>
      </c>
      <c r="M345" s="30">
        <f t="shared" si="23"/>
        <v>0</v>
      </c>
    </row>
    <row r="346" spans="1:13" x14ac:dyDescent="0.25">
      <c r="A346" s="26">
        <v>32633</v>
      </c>
      <c r="B346" s="25" t="s">
        <v>1331</v>
      </c>
      <c r="C346" s="26" t="str">
        <f t="shared" si="21"/>
        <v>06560</v>
      </c>
      <c r="D346" s="26">
        <v>4</v>
      </c>
      <c r="E346" s="75" t="s">
        <v>453</v>
      </c>
      <c r="F346" s="27" t="s">
        <v>1249</v>
      </c>
      <c r="G346" s="39" t="s">
        <v>551</v>
      </c>
      <c r="H346" s="40">
        <v>415815044</v>
      </c>
      <c r="I346" s="80">
        <f>SUMIF(Tabla1[SKU AVANTE],'Comanda F'!G346,Tabla1[PIEZAS])</f>
        <v>0</v>
      </c>
      <c r="J346" s="46">
        <v>79.59</v>
      </c>
      <c r="K346" s="29">
        <f t="shared" si="20"/>
        <v>0</v>
      </c>
      <c r="L346" s="28">
        <f t="shared" si="22"/>
        <v>92.324399999999997</v>
      </c>
      <c r="M346" s="30">
        <f t="shared" si="23"/>
        <v>0</v>
      </c>
    </row>
    <row r="347" spans="1:13" x14ac:dyDescent="0.25">
      <c r="A347" s="26">
        <v>32633</v>
      </c>
      <c r="B347" s="25" t="s">
        <v>1331</v>
      </c>
      <c r="C347" s="26" t="str">
        <f t="shared" si="21"/>
        <v>05172</v>
      </c>
      <c r="D347" s="26">
        <v>1</v>
      </c>
      <c r="E347" s="75" t="s">
        <v>454</v>
      </c>
      <c r="F347" s="27" t="s">
        <v>1246</v>
      </c>
      <c r="G347" s="39" t="s">
        <v>552</v>
      </c>
      <c r="H347" s="40">
        <v>415815013</v>
      </c>
      <c r="I347" s="80">
        <f>SUMIF(Tabla1[SKU AVANTE],'Comanda F'!G347,Tabla1[PIEZAS])</f>
        <v>0</v>
      </c>
      <c r="J347" s="46">
        <v>79.59</v>
      </c>
      <c r="K347" s="29">
        <f t="shared" si="20"/>
        <v>0</v>
      </c>
      <c r="L347" s="28">
        <f t="shared" si="22"/>
        <v>92.324399999999997</v>
      </c>
      <c r="M347" s="30">
        <f t="shared" si="23"/>
        <v>0</v>
      </c>
    </row>
    <row r="348" spans="1:13" x14ac:dyDescent="0.25">
      <c r="A348" s="26">
        <v>32633</v>
      </c>
      <c r="B348" s="25" t="s">
        <v>1331</v>
      </c>
      <c r="C348" s="26" t="str">
        <f t="shared" si="21"/>
        <v>05172</v>
      </c>
      <c r="D348" s="26">
        <v>2</v>
      </c>
      <c r="E348" s="75" t="s">
        <v>454</v>
      </c>
      <c r="F348" s="27" t="s">
        <v>1247</v>
      </c>
      <c r="G348" s="39" t="s">
        <v>553</v>
      </c>
      <c r="H348" s="40">
        <v>415815014</v>
      </c>
      <c r="I348" s="80">
        <f>SUMIF(Tabla1[SKU AVANTE],'Comanda F'!G348,Tabla1[PIEZAS])</f>
        <v>0</v>
      </c>
      <c r="J348" s="46">
        <v>79.59</v>
      </c>
      <c r="K348" s="29">
        <f t="shared" si="20"/>
        <v>0</v>
      </c>
      <c r="L348" s="28">
        <f t="shared" si="22"/>
        <v>92.324399999999997</v>
      </c>
      <c r="M348" s="30">
        <f t="shared" si="23"/>
        <v>0</v>
      </c>
    </row>
    <row r="349" spans="1:13" x14ac:dyDescent="0.25">
      <c r="A349" s="26">
        <v>32633</v>
      </c>
      <c r="B349" s="25" t="s">
        <v>1331</v>
      </c>
      <c r="C349" s="26" t="str">
        <f t="shared" si="21"/>
        <v>05172</v>
      </c>
      <c r="D349" s="26">
        <v>3</v>
      </c>
      <c r="E349" s="75" t="s">
        <v>454</v>
      </c>
      <c r="F349" s="27" t="s">
        <v>1248</v>
      </c>
      <c r="G349" s="39" t="s">
        <v>554</v>
      </c>
      <c r="H349" s="40">
        <v>415815015</v>
      </c>
      <c r="I349" s="80">
        <f>SUMIF(Tabla1[SKU AVANTE],'Comanda F'!G349,Tabla1[PIEZAS])</f>
        <v>0</v>
      </c>
      <c r="J349" s="46">
        <v>79.59</v>
      </c>
      <c r="K349" s="29">
        <f t="shared" si="20"/>
        <v>0</v>
      </c>
      <c r="L349" s="28">
        <f t="shared" si="22"/>
        <v>92.324399999999997</v>
      </c>
      <c r="M349" s="30">
        <f t="shared" si="23"/>
        <v>0</v>
      </c>
    </row>
    <row r="350" spans="1:13" x14ac:dyDescent="0.25">
      <c r="A350" s="26">
        <v>32633</v>
      </c>
      <c r="B350" s="25" t="s">
        <v>1331</v>
      </c>
      <c r="C350" s="26" t="str">
        <f t="shared" si="21"/>
        <v>05172</v>
      </c>
      <c r="D350" s="26">
        <v>4</v>
      </c>
      <c r="E350" s="75" t="s">
        <v>454</v>
      </c>
      <c r="F350" s="27" t="s">
        <v>1249</v>
      </c>
      <c r="G350" s="39" t="s">
        <v>555</v>
      </c>
      <c r="H350" s="40">
        <v>415815016</v>
      </c>
      <c r="I350" s="80">
        <f>SUMIF(Tabla1[SKU AVANTE],'Comanda F'!G350,Tabla1[PIEZAS])</f>
        <v>0</v>
      </c>
      <c r="J350" s="46">
        <v>79.59</v>
      </c>
      <c r="K350" s="29">
        <f t="shared" si="20"/>
        <v>0</v>
      </c>
      <c r="L350" s="28">
        <f t="shared" si="22"/>
        <v>92.324399999999997</v>
      </c>
      <c r="M350" s="30">
        <f t="shared" si="23"/>
        <v>0</v>
      </c>
    </row>
    <row r="351" spans="1:13" x14ac:dyDescent="0.25">
      <c r="A351" s="26">
        <v>32633</v>
      </c>
      <c r="B351" s="25" t="s">
        <v>1331</v>
      </c>
      <c r="C351" s="26" t="str">
        <f t="shared" si="21"/>
        <v>05172</v>
      </c>
      <c r="D351" s="26">
        <v>5</v>
      </c>
      <c r="E351" s="75" t="s">
        <v>454</v>
      </c>
      <c r="F351" s="27" t="s">
        <v>1250</v>
      </c>
      <c r="G351" s="39" t="s">
        <v>948</v>
      </c>
      <c r="H351" s="40">
        <v>435283001</v>
      </c>
      <c r="I351" s="80">
        <f>SUMIF(Tabla1[SKU AVANTE],'Comanda F'!G351,Tabla1[PIEZAS])</f>
        <v>0</v>
      </c>
      <c r="J351" s="46">
        <v>95.03</v>
      </c>
      <c r="K351" s="29">
        <f t="shared" si="20"/>
        <v>0</v>
      </c>
      <c r="L351" s="28">
        <f t="shared" si="22"/>
        <v>110.23479999999999</v>
      </c>
      <c r="M351" s="30">
        <f t="shared" si="23"/>
        <v>0</v>
      </c>
    </row>
    <row r="352" spans="1:13" x14ac:dyDescent="0.25">
      <c r="A352" s="26">
        <v>32633</v>
      </c>
      <c r="B352" s="25" t="s">
        <v>1331</v>
      </c>
      <c r="C352" s="26" t="str">
        <f t="shared" si="21"/>
        <v>A5301</v>
      </c>
      <c r="D352" s="26">
        <v>1</v>
      </c>
      <c r="E352" s="75" t="s">
        <v>461</v>
      </c>
      <c r="F352" s="27" t="s">
        <v>1246</v>
      </c>
      <c r="G352" s="39" t="s">
        <v>556</v>
      </c>
      <c r="H352" s="40">
        <v>415815025</v>
      </c>
      <c r="I352" s="80">
        <f>SUMIF(Tabla1[SKU AVANTE],'Comanda F'!G352,Tabla1[PIEZAS])</f>
        <v>0</v>
      </c>
      <c r="J352" s="46">
        <v>79.59</v>
      </c>
      <c r="K352" s="29">
        <f t="shared" si="20"/>
        <v>0</v>
      </c>
      <c r="L352" s="28">
        <f t="shared" si="22"/>
        <v>92.324399999999997</v>
      </c>
      <c r="M352" s="30">
        <f t="shared" si="23"/>
        <v>0</v>
      </c>
    </row>
    <row r="353" spans="1:13" x14ac:dyDescent="0.25">
      <c r="A353" s="26">
        <v>32633</v>
      </c>
      <c r="B353" s="25" t="s">
        <v>1331</v>
      </c>
      <c r="C353" s="26" t="str">
        <f t="shared" si="21"/>
        <v>A5301</v>
      </c>
      <c r="D353" s="26">
        <v>2</v>
      </c>
      <c r="E353" s="75" t="s">
        <v>461</v>
      </c>
      <c r="F353" s="27" t="s">
        <v>1247</v>
      </c>
      <c r="G353" s="39" t="s">
        <v>557</v>
      </c>
      <c r="H353" s="40">
        <v>415815026</v>
      </c>
      <c r="I353" s="80">
        <f>SUMIF(Tabla1[SKU AVANTE],'Comanda F'!G353,Tabla1[PIEZAS])</f>
        <v>0</v>
      </c>
      <c r="J353" s="46">
        <v>79.59</v>
      </c>
      <c r="K353" s="29">
        <f t="shared" si="20"/>
        <v>0</v>
      </c>
      <c r="L353" s="28">
        <f t="shared" si="22"/>
        <v>92.324399999999997</v>
      </c>
      <c r="M353" s="30">
        <f t="shared" si="23"/>
        <v>0</v>
      </c>
    </row>
    <row r="354" spans="1:13" x14ac:dyDescent="0.25">
      <c r="A354" s="26">
        <v>32633</v>
      </c>
      <c r="B354" s="25" t="s">
        <v>1331</v>
      </c>
      <c r="C354" s="26" t="str">
        <f t="shared" si="21"/>
        <v>A5301</v>
      </c>
      <c r="D354" s="26">
        <v>3</v>
      </c>
      <c r="E354" s="75" t="s">
        <v>461</v>
      </c>
      <c r="F354" s="27" t="s">
        <v>1248</v>
      </c>
      <c r="G354" s="39" t="s">
        <v>558</v>
      </c>
      <c r="H354" s="40">
        <v>415815027</v>
      </c>
      <c r="I354" s="80">
        <f>SUMIF(Tabla1[SKU AVANTE],'Comanda F'!G354,Tabla1[PIEZAS])</f>
        <v>0</v>
      </c>
      <c r="J354" s="46">
        <v>79.59</v>
      </c>
      <c r="K354" s="29">
        <f t="shared" si="20"/>
        <v>0</v>
      </c>
      <c r="L354" s="28">
        <f t="shared" si="22"/>
        <v>92.324399999999997</v>
      </c>
      <c r="M354" s="30">
        <f t="shared" si="23"/>
        <v>0</v>
      </c>
    </row>
    <row r="355" spans="1:13" x14ac:dyDescent="0.25">
      <c r="A355" s="26">
        <v>32633</v>
      </c>
      <c r="B355" s="25" t="s">
        <v>1331</v>
      </c>
      <c r="C355" s="26" t="str">
        <f t="shared" si="21"/>
        <v>A5301</v>
      </c>
      <c r="D355" s="26">
        <v>4</v>
      </c>
      <c r="E355" s="75" t="s">
        <v>461</v>
      </c>
      <c r="F355" s="27" t="s">
        <v>1249</v>
      </c>
      <c r="G355" s="39" t="s">
        <v>559</v>
      </c>
      <c r="H355" s="40">
        <v>415815028</v>
      </c>
      <c r="I355" s="80">
        <f>SUMIF(Tabla1[SKU AVANTE],'Comanda F'!G355,Tabla1[PIEZAS])</f>
        <v>0</v>
      </c>
      <c r="J355" s="46">
        <v>79.59</v>
      </c>
      <c r="K355" s="29">
        <f t="shared" si="20"/>
        <v>0</v>
      </c>
      <c r="L355" s="28">
        <f t="shared" si="22"/>
        <v>92.324399999999997</v>
      </c>
      <c r="M355" s="30">
        <f t="shared" si="23"/>
        <v>0</v>
      </c>
    </row>
    <row r="356" spans="1:13" x14ac:dyDescent="0.25">
      <c r="A356" s="26">
        <v>32633</v>
      </c>
      <c r="B356" s="25" t="s">
        <v>1331</v>
      </c>
      <c r="C356" s="26" t="str">
        <f t="shared" si="21"/>
        <v>05508</v>
      </c>
      <c r="D356" s="26">
        <v>1</v>
      </c>
      <c r="E356" s="75" t="s">
        <v>455</v>
      </c>
      <c r="F356" s="27" t="s">
        <v>1246</v>
      </c>
      <c r="G356" s="39" t="s">
        <v>560</v>
      </c>
      <c r="H356" s="40">
        <v>415815021</v>
      </c>
      <c r="I356" s="80">
        <f>SUMIF(Tabla1[SKU AVANTE],'Comanda F'!G356,Tabla1[PIEZAS])</f>
        <v>0</v>
      </c>
      <c r="J356" s="46">
        <v>79.59</v>
      </c>
      <c r="K356" s="29">
        <f t="shared" si="20"/>
        <v>0</v>
      </c>
      <c r="L356" s="28">
        <f t="shared" si="22"/>
        <v>92.324399999999997</v>
      </c>
      <c r="M356" s="30">
        <f t="shared" si="23"/>
        <v>0</v>
      </c>
    </row>
    <row r="357" spans="1:13" x14ac:dyDescent="0.25">
      <c r="A357" s="26">
        <v>32633</v>
      </c>
      <c r="B357" s="25" t="s">
        <v>1331</v>
      </c>
      <c r="C357" s="26" t="str">
        <f t="shared" si="21"/>
        <v>05508</v>
      </c>
      <c r="D357" s="26">
        <v>2</v>
      </c>
      <c r="E357" s="75" t="s">
        <v>455</v>
      </c>
      <c r="F357" s="27" t="s">
        <v>1247</v>
      </c>
      <c r="G357" s="39" t="s">
        <v>561</v>
      </c>
      <c r="H357" s="40">
        <v>415815022</v>
      </c>
      <c r="I357" s="80">
        <f>SUMIF(Tabla1[SKU AVANTE],'Comanda F'!G357,Tabla1[PIEZAS])</f>
        <v>0</v>
      </c>
      <c r="J357" s="46">
        <v>79.59</v>
      </c>
      <c r="K357" s="29">
        <f t="shared" si="20"/>
        <v>0</v>
      </c>
      <c r="L357" s="28">
        <f t="shared" si="22"/>
        <v>92.324399999999997</v>
      </c>
      <c r="M357" s="30">
        <f t="shared" si="23"/>
        <v>0</v>
      </c>
    </row>
    <row r="358" spans="1:13" x14ac:dyDescent="0.25">
      <c r="A358" s="26">
        <v>32633</v>
      </c>
      <c r="B358" s="25" t="s">
        <v>1331</v>
      </c>
      <c r="C358" s="26" t="str">
        <f t="shared" si="21"/>
        <v>05508</v>
      </c>
      <c r="D358" s="26">
        <v>3</v>
      </c>
      <c r="E358" s="75" t="s">
        <v>455</v>
      </c>
      <c r="F358" s="27" t="s">
        <v>1248</v>
      </c>
      <c r="G358" s="39" t="s">
        <v>562</v>
      </c>
      <c r="H358" s="40">
        <v>415815023</v>
      </c>
      <c r="I358" s="80">
        <f>SUMIF(Tabla1[SKU AVANTE],'Comanda F'!G358,Tabla1[PIEZAS])</f>
        <v>0</v>
      </c>
      <c r="J358" s="46">
        <v>79.59</v>
      </c>
      <c r="K358" s="29">
        <f t="shared" si="20"/>
        <v>0</v>
      </c>
      <c r="L358" s="28">
        <f t="shared" si="22"/>
        <v>92.324399999999997</v>
      </c>
      <c r="M358" s="30">
        <f t="shared" si="23"/>
        <v>0</v>
      </c>
    </row>
    <row r="359" spans="1:13" x14ac:dyDescent="0.25">
      <c r="A359" s="26">
        <v>32633</v>
      </c>
      <c r="B359" s="25" t="s">
        <v>1331</v>
      </c>
      <c r="C359" s="26" t="str">
        <f t="shared" si="21"/>
        <v>05508</v>
      </c>
      <c r="D359" s="26">
        <v>4</v>
      </c>
      <c r="E359" s="75" t="s">
        <v>455</v>
      </c>
      <c r="F359" s="27" t="s">
        <v>1249</v>
      </c>
      <c r="G359" s="39" t="s">
        <v>563</v>
      </c>
      <c r="H359" s="40">
        <v>415815024</v>
      </c>
      <c r="I359" s="80">
        <f>SUMIF(Tabla1[SKU AVANTE],'Comanda F'!G359,Tabla1[PIEZAS])</f>
        <v>0</v>
      </c>
      <c r="J359" s="46">
        <v>79.59</v>
      </c>
      <c r="K359" s="29">
        <f t="shared" si="20"/>
        <v>0</v>
      </c>
      <c r="L359" s="28">
        <f t="shared" si="22"/>
        <v>92.324399999999997</v>
      </c>
      <c r="M359" s="30">
        <f t="shared" si="23"/>
        <v>0</v>
      </c>
    </row>
    <row r="360" spans="1:13" x14ac:dyDescent="0.25">
      <c r="A360" s="26">
        <v>32633</v>
      </c>
      <c r="B360" s="25" t="s">
        <v>1331</v>
      </c>
      <c r="C360" s="26" t="str">
        <f t="shared" si="21"/>
        <v>05508</v>
      </c>
      <c r="D360" s="26">
        <v>5</v>
      </c>
      <c r="E360" s="75" t="s">
        <v>455</v>
      </c>
      <c r="F360" s="27" t="s">
        <v>1250</v>
      </c>
      <c r="G360" s="39" t="s">
        <v>950</v>
      </c>
      <c r="H360" s="40">
        <v>435284001</v>
      </c>
      <c r="I360" s="80">
        <f>SUMIF(Tabla1[SKU AVANTE],'Comanda F'!G360,Tabla1[PIEZAS])</f>
        <v>0</v>
      </c>
      <c r="J360" s="46">
        <v>95.03</v>
      </c>
      <c r="K360" s="29">
        <f t="shared" si="20"/>
        <v>0</v>
      </c>
      <c r="L360" s="28">
        <f t="shared" si="22"/>
        <v>110.23479999999999</v>
      </c>
      <c r="M360" s="30">
        <f t="shared" si="23"/>
        <v>0</v>
      </c>
    </row>
    <row r="361" spans="1:13" x14ac:dyDescent="0.25">
      <c r="A361" s="26">
        <v>32633</v>
      </c>
      <c r="B361" s="25" t="s">
        <v>1331</v>
      </c>
      <c r="C361" s="26" t="str">
        <f t="shared" si="21"/>
        <v>01307</v>
      </c>
      <c r="D361" s="26">
        <v>1</v>
      </c>
      <c r="E361" s="75" t="s">
        <v>456</v>
      </c>
      <c r="F361" s="27" t="s">
        <v>1246</v>
      </c>
      <c r="G361" s="39" t="s">
        <v>564</v>
      </c>
      <c r="H361" s="40">
        <v>415815033</v>
      </c>
      <c r="I361" s="80">
        <f>SUMIF(Tabla1[SKU AVANTE],'Comanda F'!G361,Tabla1[PIEZAS])</f>
        <v>0</v>
      </c>
      <c r="J361" s="46">
        <v>79.59</v>
      </c>
      <c r="K361" s="29">
        <f t="shared" si="20"/>
        <v>0</v>
      </c>
      <c r="L361" s="28">
        <f t="shared" si="22"/>
        <v>92.324399999999997</v>
      </c>
      <c r="M361" s="30">
        <f t="shared" si="23"/>
        <v>0</v>
      </c>
    </row>
    <row r="362" spans="1:13" x14ac:dyDescent="0.25">
      <c r="A362" s="26">
        <v>32633</v>
      </c>
      <c r="B362" s="25" t="s">
        <v>1331</v>
      </c>
      <c r="C362" s="26" t="str">
        <f t="shared" si="21"/>
        <v>01307</v>
      </c>
      <c r="D362" s="26">
        <v>2</v>
      </c>
      <c r="E362" s="75" t="s">
        <v>456</v>
      </c>
      <c r="F362" s="27" t="s">
        <v>1247</v>
      </c>
      <c r="G362" s="39" t="s">
        <v>565</v>
      </c>
      <c r="H362" s="40">
        <v>415815034</v>
      </c>
      <c r="I362" s="80">
        <f>SUMIF(Tabla1[SKU AVANTE],'Comanda F'!G362,Tabla1[PIEZAS])</f>
        <v>0</v>
      </c>
      <c r="J362" s="46">
        <v>79.59</v>
      </c>
      <c r="K362" s="29">
        <f t="shared" si="20"/>
        <v>0</v>
      </c>
      <c r="L362" s="28">
        <f t="shared" si="22"/>
        <v>92.324399999999997</v>
      </c>
      <c r="M362" s="30">
        <f t="shared" si="23"/>
        <v>0</v>
      </c>
    </row>
    <row r="363" spans="1:13" x14ac:dyDescent="0.25">
      <c r="A363" s="26">
        <v>32633</v>
      </c>
      <c r="B363" s="25" t="s">
        <v>1331</v>
      </c>
      <c r="C363" s="26" t="str">
        <f t="shared" si="21"/>
        <v>01307</v>
      </c>
      <c r="D363" s="26">
        <v>3</v>
      </c>
      <c r="E363" s="75" t="s">
        <v>456</v>
      </c>
      <c r="F363" s="27" t="s">
        <v>1248</v>
      </c>
      <c r="G363" s="39" t="s">
        <v>566</v>
      </c>
      <c r="H363" s="40">
        <v>415815035</v>
      </c>
      <c r="I363" s="80">
        <f>SUMIF(Tabla1[SKU AVANTE],'Comanda F'!G363,Tabla1[PIEZAS])</f>
        <v>0</v>
      </c>
      <c r="J363" s="46">
        <v>79.59</v>
      </c>
      <c r="K363" s="29">
        <f t="shared" si="20"/>
        <v>0</v>
      </c>
      <c r="L363" s="28">
        <f t="shared" si="22"/>
        <v>92.324399999999997</v>
      </c>
      <c r="M363" s="30">
        <f t="shared" si="23"/>
        <v>0</v>
      </c>
    </row>
    <row r="364" spans="1:13" x14ac:dyDescent="0.25">
      <c r="A364" s="26">
        <v>32633</v>
      </c>
      <c r="B364" s="25" t="s">
        <v>1331</v>
      </c>
      <c r="C364" s="26" t="str">
        <f t="shared" si="21"/>
        <v>01307</v>
      </c>
      <c r="D364" s="26">
        <v>4</v>
      </c>
      <c r="E364" s="75" t="s">
        <v>456</v>
      </c>
      <c r="F364" s="27" t="s">
        <v>1249</v>
      </c>
      <c r="G364" s="39" t="s">
        <v>567</v>
      </c>
      <c r="H364" s="40">
        <v>415815036</v>
      </c>
      <c r="I364" s="80">
        <f>SUMIF(Tabla1[SKU AVANTE],'Comanda F'!G364,Tabla1[PIEZAS])</f>
        <v>0</v>
      </c>
      <c r="J364" s="46">
        <v>79.59</v>
      </c>
      <c r="K364" s="29">
        <f t="shared" si="20"/>
        <v>0</v>
      </c>
      <c r="L364" s="28">
        <f t="shared" si="22"/>
        <v>92.324399999999997</v>
      </c>
      <c r="M364" s="30">
        <f t="shared" si="23"/>
        <v>0</v>
      </c>
    </row>
    <row r="365" spans="1:13" x14ac:dyDescent="0.25">
      <c r="A365" s="26">
        <v>32633</v>
      </c>
      <c r="B365" s="25" t="s">
        <v>1331</v>
      </c>
      <c r="C365" s="26" t="str">
        <f t="shared" si="21"/>
        <v>A5432</v>
      </c>
      <c r="D365" s="26">
        <v>1</v>
      </c>
      <c r="E365" s="75" t="s">
        <v>458</v>
      </c>
      <c r="F365" s="27" t="s">
        <v>1246</v>
      </c>
      <c r="G365" s="39" t="s">
        <v>568</v>
      </c>
      <c r="H365" s="40">
        <v>415815029</v>
      </c>
      <c r="I365" s="80">
        <f>SUMIF(Tabla1[SKU AVANTE],'Comanda F'!G365,Tabla1[PIEZAS])</f>
        <v>0</v>
      </c>
      <c r="J365" s="46">
        <v>79.59</v>
      </c>
      <c r="K365" s="29">
        <f t="shared" si="20"/>
        <v>0</v>
      </c>
      <c r="L365" s="28">
        <f t="shared" si="22"/>
        <v>92.324399999999997</v>
      </c>
      <c r="M365" s="30">
        <f t="shared" si="23"/>
        <v>0</v>
      </c>
    </row>
    <row r="366" spans="1:13" x14ac:dyDescent="0.25">
      <c r="A366" s="26">
        <v>32633</v>
      </c>
      <c r="B366" s="25" t="s">
        <v>1331</v>
      </c>
      <c r="C366" s="26" t="str">
        <f t="shared" si="21"/>
        <v>A5432</v>
      </c>
      <c r="D366" s="26">
        <v>2</v>
      </c>
      <c r="E366" s="75" t="s">
        <v>458</v>
      </c>
      <c r="F366" s="27" t="s">
        <v>1247</v>
      </c>
      <c r="G366" s="39" t="s">
        <v>569</v>
      </c>
      <c r="H366" s="40">
        <v>415815030</v>
      </c>
      <c r="I366" s="80">
        <f>SUMIF(Tabla1[SKU AVANTE],'Comanda F'!G366,Tabla1[PIEZAS])</f>
        <v>0</v>
      </c>
      <c r="J366" s="46">
        <v>79.59</v>
      </c>
      <c r="K366" s="29">
        <f t="shared" si="20"/>
        <v>0</v>
      </c>
      <c r="L366" s="28">
        <f t="shared" si="22"/>
        <v>92.324399999999997</v>
      </c>
      <c r="M366" s="30">
        <f t="shared" si="23"/>
        <v>0</v>
      </c>
    </row>
    <row r="367" spans="1:13" x14ac:dyDescent="0.25">
      <c r="A367" s="26">
        <v>32633</v>
      </c>
      <c r="B367" s="25" t="s">
        <v>1331</v>
      </c>
      <c r="C367" s="26" t="str">
        <f t="shared" si="21"/>
        <v>A5432</v>
      </c>
      <c r="D367" s="26">
        <v>3</v>
      </c>
      <c r="E367" s="75" t="s">
        <v>458</v>
      </c>
      <c r="F367" s="27" t="s">
        <v>1248</v>
      </c>
      <c r="G367" s="39" t="s">
        <v>570</v>
      </c>
      <c r="H367" s="40">
        <v>415815031</v>
      </c>
      <c r="I367" s="80">
        <f>SUMIF(Tabla1[SKU AVANTE],'Comanda F'!G367,Tabla1[PIEZAS])</f>
        <v>0</v>
      </c>
      <c r="J367" s="46">
        <v>79.59</v>
      </c>
      <c r="K367" s="29">
        <f t="shared" si="20"/>
        <v>0</v>
      </c>
      <c r="L367" s="28">
        <f t="shared" si="22"/>
        <v>92.324399999999997</v>
      </c>
      <c r="M367" s="30">
        <f t="shared" si="23"/>
        <v>0</v>
      </c>
    </row>
    <row r="368" spans="1:13" x14ac:dyDescent="0.25">
      <c r="A368" s="26">
        <v>32633</v>
      </c>
      <c r="B368" s="25" t="s">
        <v>1331</v>
      </c>
      <c r="C368" s="26" t="str">
        <f t="shared" si="21"/>
        <v>A5432</v>
      </c>
      <c r="D368" s="26">
        <v>4</v>
      </c>
      <c r="E368" s="75" t="s">
        <v>458</v>
      </c>
      <c r="F368" s="27" t="s">
        <v>1249</v>
      </c>
      <c r="G368" s="39" t="s">
        <v>571</v>
      </c>
      <c r="H368" s="40">
        <v>415815032</v>
      </c>
      <c r="I368" s="80">
        <f>SUMIF(Tabla1[SKU AVANTE],'Comanda F'!G368,Tabla1[PIEZAS])</f>
        <v>0</v>
      </c>
      <c r="J368" s="46">
        <v>79.59</v>
      </c>
      <c r="K368" s="29">
        <f t="shared" si="20"/>
        <v>0</v>
      </c>
      <c r="L368" s="28">
        <f t="shared" si="22"/>
        <v>92.324399999999997</v>
      </c>
      <c r="M368" s="30">
        <f t="shared" si="23"/>
        <v>0</v>
      </c>
    </row>
    <row r="369" spans="1:13" ht="24" x14ac:dyDescent="0.25">
      <c r="A369" s="26">
        <v>32633</v>
      </c>
      <c r="B369" s="25" t="s">
        <v>1331</v>
      </c>
      <c r="C369" s="26" t="str">
        <f t="shared" si="21"/>
        <v>D7122</v>
      </c>
      <c r="D369" s="26">
        <v>1</v>
      </c>
      <c r="E369" s="75" t="s">
        <v>826</v>
      </c>
      <c r="F369" s="27" t="s">
        <v>1246</v>
      </c>
      <c r="G369" s="39" t="s">
        <v>831</v>
      </c>
      <c r="H369" s="40">
        <v>447436001</v>
      </c>
      <c r="I369" s="80">
        <f>SUMIF(Tabla1[SKU AVANTE],'Comanda F'!G369,Tabla1[PIEZAS])</f>
        <v>0</v>
      </c>
      <c r="J369" s="46">
        <v>79.59</v>
      </c>
      <c r="K369" s="29">
        <f t="shared" si="20"/>
        <v>0</v>
      </c>
      <c r="L369" s="28">
        <f t="shared" si="22"/>
        <v>92.324399999999997</v>
      </c>
      <c r="M369" s="30">
        <f t="shared" si="23"/>
        <v>0</v>
      </c>
    </row>
    <row r="370" spans="1:13" ht="24" x14ac:dyDescent="0.25">
      <c r="A370" s="26">
        <v>32633</v>
      </c>
      <c r="B370" s="25" t="s">
        <v>1331</v>
      </c>
      <c r="C370" s="26" t="str">
        <f t="shared" si="21"/>
        <v>D7122</v>
      </c>
      <c r="D370" s="26">
        <v>2</v>
      </c>
      <c r="E370" s="75" t="s">
        <v>826</v>
      </c>
      <c r="F370" s="27" t="s">
        <v>1247</v>
      </c>
      <c r="G370" s="39" t="s">
        <v>832</v>
      </c>
      <c r="H370" s="40">
        <v>447436002</v>
      </c>
      <c r="I370" s="80">
        <f>SUMIF(Tabla1[SKU AVANTE],'Comanda F'!G370,Tabla1[PIEZAS])</f>
        <v>0</v>
      </c>
      <c r="J370" s="46">
        <v>79.59</v>
      </c>
      <c r="K370" s="29">
        <f t="shared" si="20"/>
        <v>0</v>
      </c>
      <c r="L370" s="28">
        <f t="shared" si="22"/>
        <v>92.324399999999997</v>
      </c>
      <c r="M370" s="30">
        <f t="shared" si="23"/>
        <v>0</v>
      </c>
    </row>
    <row r="371" spans="1:13" ht="24" x14ac:dyDescent="0.25">
      <c r="A371" s="26">
        <v>32633</v>
      </c>
      <c r="B371" s="25" t="s">
        <v>1331</v>
      </c>
      <c r="C371" s="26" t="str">
        <f t="shared" si="21"/>
        <v>D7122</v>
      </c>
      <c r="D371" s="26">
        <v>3</v>
      </c>
      <c r="E371" s="75" t="s">
        <v>826</v>
      </c>
      <c r="F371" s="27" t="s">
        <v>1248</v>
      </c>
      <c r="G371" s="39" t="s">
        <v>833</v>
      </c>
      <c r="H371" s="40">
        <v>447436003</v>
      </c>
      <c r="I371" s="80">
        <f>SUMIF(Tabla1[SKU AVANTE],'Comanda F'!G371,Tabla1[PIEZAS])</f>
        <v>0</v>
      </c>
      <c r="J371" s="46">
        <v>79.59</v>
      </c>
      <c r="K371" s="29">
        <f t="shared" si="20"/>
        <v>0</v>
      </c>
      <c r="L371" s="28">
        <f t="shared" si="22"/>
        <v>92.324399999999997</v>
      </c>
      <c r="M371" s="30">
        <f t="shared" si="23"/>
        <v>0</v>
      </c>
    </row>
    <row r="372" spans="1:13" ht="24" x14ac:dyDescent="0.25">
      <c r="A372" s="26">
        <v>32633</v>
      </c>
      <c r="B372" s="25" t="s">
        <v>1331</v>
      </c>
      <c r="C372" s="26" t="str">
        <f t="shared" si="21"/>
        <v>D7122</v>
      </c>
      <c r="D372" s="26">
        <v>4</v>
      </c>
      <c r="E372" s="75" t="s">
        <v>826</v>
      </c>
      <c r="F372" s="27" t="s">
        <v>1249</v>
      </c>
      <c r="G372" s="39" t="s">
        <v>834</v>
      </c>
      <c r="H372" s="40">
        <v>447436004</v>
      </c>
      <c r="I372" s="80">
        <f>SUMIF(Tabla1[SKU AVANTE],'Comanda F'!G372,Tabla1[PIEZAS])</f>
        <v>0</v>
      </c>
      <c r="J372" s="46">
        <v>79.59</v>
      </c>
      <c r="K372" s="29">
        <f t="shared" si="20"/>
        <v>0</v>
      </c>
      <c r="L372" s="28">
        <f t="shared" si="22"/>
        <v>92.324399999999997</v>
      </c>
      <c r="M372" s="30">
        <f t="shared" si="23"/>
        <v>0</v>
      </c>
    </row>
    <row r="373" spans="1:13" x14ac:dyDescent="0.25">
      <c r="A373" s="26">
        <v>32633</v>
      </c>
      <c r="B373" s="25" t="s">
        <v>1331</v>
      </c>
      <c r="C373" s="26" t="str">
        <f t="shared" si="21"/>
        <v>D5835</v>
      </c>
      <c r="D373" s="26">
        <v>1</v>
      </c>
      <c r="E373" s="75" t="s">
        <v>731</v>
      </c>
      <c r="F373" s="27" t="s">
        <v>1246</v>
      </c>
      <c r="G373" s="39" t="s">
        <v>962</v>
      </c>
      <c r="H373" s="40">
        <v>454210001</v>
      </c>
      <c r="I373" s="80">
        <f>SUMIF(Tabla1[SKU AVANTE],'Comanda F'!G373,Tabla1[PIEZAS])</f>
        <v>0</v>
      </c>
      <c r="J373" s="46">
        <v>79.59</v>
      </c>
      <c r="K373" s="29">
        <f t="shared" si="20"/>
        <v>0</v>
      </c>
      <c r="L373" s="28">
        <f t="shared" si="22"/>
        <v>92.324399999999997</v>
      </c>
      <c r="M373" s="30">
        <f t="shared" si="23"/>
        <v>0</v>
      </c>
    </row>
    <row r="374" spans="1:13" x14ac:dyDescent="0.25">
      <c r="A374" s="26">
        <v>32633</v>
      </c>
      <c r="B374" s="25" t="s">
        <v>1331</v>
      </c>
      <c r="C374" s="26" t="str">
        <f t="shared" si="21"/>
        <v>D5835</v>
      </c>
      <c r="D374" s="26">
        <v>2</v>
      </c>
      <c r="E374" s="75" t="s">
        <v>731</v>
      </c>
      <c r="F374" s="27" t="s">
        <v>1247</v>
      </c>
      <c r="G374" s="39" t="s">
        <v>963</v>
      </c>
      <c r="H374" s="40">
        <v>454210002</v>
      </c>
      <c r="I374" s="80">
        <f>SUMIF(Tabla1[SKU AVANTE],'Comanda F'!G374,Tabla1[PIEZAS])</f>
        <v>0</v>
      </c>
      <c r="J374" s="46">
        <v>79.59</v>
      </c>
      <c r="K374" s="29">
        <f t="shared" si="20"/>
        <v>0</v>
      </c>
      <c r="L374" s="28">
        <f t="shared" si="22"/>
        <v>92.324399999999997</v>
      </c>
      <c r="M374" s="30">
        <f t="shared" si="23"/>
        <v>0</v>
      </c>
    </row>
    <row r="375" spans="1:13" x14ac:dyDescent="0.25">
      <c r="A375" s="26">
        <v>32633</v>
      </c>
      <c r="B375" s="25" t="s">
        <v>1331</v>
      </c>
      <c r="C375" s="26" t="str">
        <f t="shared" si="21"/>
        <v>D5835</v>
      </c>
      <c r="D375" s="26">
        <v>3</v>
      </c>
      <c r="E375" s="75" t="s">
        <v>731</v>
      </c>
      <c r="F375" s="27" t="s">
        <v>1248</v>
      </c>
      <c r="G375" s="39" t="s">
        <v>964</v>
      </c>
      <c r="H375" s="40">
        <v>454210003</v>
      </c>
      <c r="I375" s="80">
        <f>SUMIF(Tabla1[SKU AVANTE],'Comanda F'!G375,Tabla1[PIEZAS])</f>
        <v>0</v>
      </c>
      <c r="J375" s="46">
        <v>79.59</v>
      </c>
      <c r="K375" s="29">
        <f t="shared" si="20"/>
        <v>0</v>
      </c>
      <c r="L375" s="28">
        <f t="shared" si="22"/>
        <v>92.324399999999997</v>
      </c>
      <c r="M375" s="30">
        <f t="shared" si="23"/>
        <v>0</v>
      </c>
    </row>
    <row r="376" spans="1:13" x14ac:dyDescent="0.25">
      <c r="A376" s="26">
        <v>32633</v>
      </c>
      <c r="B376" s="25" t="s">
        <v>1331</v>
      </c>
      <c r="C376" s="26" t="str">
        <f t="shared" si="21"/>
        <v>D5835</v>
      </c>
      <c r="D376" s="26">
        <v>4</v>
      </c>
      <c r="E376" s="75" t="s">
        <v>731</v>
      </c>
      <c r="F376" s="27" t="s">
        <v>1249</v>
      </c>
      <c r="G376" s="39" t="s">
        <v>965</v>
      </c>
      <c r="H376" s="40">
        <v>454210004</v>
      </c>
      <c r="I376" s="80">
        <f>SUMIF(Tabla1[SKU AVANTE],'Comanda F'!G376,Tabla1[PIEZAS])</f>
        <v>0</v>
      </c>
      <c r="J376" s="46">
        <v>79.59</v>
      </c>
      <c r="K376" s="29">
        <f t="shared" si="20"/>
        <v>0</v>
      </c>
      <c r="L376" s="28">
        <f t="shared" si="22"/>
        <v>92.324399999999997</v>
      </c>
      <c r="M376" s="30">
        <f t="shared" si="23"/>
        <v>0</v>
      </c>
    </row>
    <row r="377" spans="1:13" x14ac:dyDescent="0.25">
      <c r="A377" s="26">
        <v>32692</v>
      </c>
      <c r="B377" s="25" t="s">
        <v>1332</v>
      </c>
      <c r="C377" s="26" t="str">
        <f t="shared" si="21"/>
        <v>00207</v>
      </c>
      <c r="D377" s="26">
        <v>1</v>
      </c>
      <c r="E377" s="75" t="s">
        <v>447</v>
      </c>
      <c r="F377" s="27" t="s">
        <v>1233</v>
      </c>
      <c r="G377" s="39" t="s">
        <v>212</v>
      </c>
      <c r="H377" s="40">
        <v>416012001</v>
      </c>
      <c r="I377" s="80">
        <f>SUMIF(Tabla1[SKU AVANTE],'Comanda F'!G377,Tabla1[PIEZAS])</f>
        <v>0</v>
      </c>
      <c r="J377" s="46">
        <v>53.5</v>
      </c>
      <c r="K377" s="29">
        <f t="shared" si="20"/>
        <v>0</v>
      </c>
      <c r="L377" s="28">
        <f t="shared" si="22"/>
        <v>62.059999999999995</v>
      </c>
      <c r="M377" s="30">
        <f t="shared" si="23"/>
        <v>0</v>
      </c>
    </row>
    <row r="378" spans="1:13" x14ac:dyDescent="0.25">
      <c r="A378" s="26">
        <v>32692</v>
      </c>
      <c r="B378" s="25" t="s">
        <v>1332</v>
      </c>
      <c r="C378" s="26" t="str">
        <f t="shared" si="21"/>
        <v>00207</v>
      </c>
      <c r="D378" s="26">
        <v>2</v>
      </c>
      <c r="E378" s="75" t="s">
        <v>447</v>
      </c>
      <c r="F378" s="27" t="s">
        <v>1234</v>
      </c>
      <c r="G378" s="39" t="s">
        <v>214</v>
      </c>
      <c r="H378" s="40">
        <v>416012005</v>
      </c>
      <c r="I378" s="80">
        <f>SUMIF(Tabla1[SKU AVANTE],'Comanda F'!G378,Tabla1[PIEZAS])</f>
        <v>0</v>
      </c>
      <c r="J378" s="46">
        <v>53.5</v>
      </c>
      <c r="K378" s="29">
        <f t="shared" si="20"/>
        <v>0</v>
      </c>
      <c r="L378" s="28">
        <f t="shared" si="22"/>
        <v>62.059999999999995</v>
      </c>
      <c r="M378" s="30">
        <f t="shared" si="23"/>
        <v>0</v>
      </c>
    </row>
    <row r="379" spans="1:13" x14ac:dyDescent="0.25">
      <c r="A379" s="26">
        <v>32692</v>
      </c>
      <c r="B379" s="25" t="s">
        <v>1332</v>
      </c>
      <c r="C379" s="26" t="str">
        <f t="shared" si="21"/>
        <v>00207</v>
      </c>
      <c r="D379" s="26">
        <v>3</v>
      </c>
      <c r="E379" s="75" t="s">
        <v>447</v>
      </c>
      <c r="F379" s="27" t="s">
        <v>1235</v>
      </c>
      <c r="G379" s="39" t="s">
        <v>213</v>
      </c>
      <c r="H379" s="40">
        <v>416012003</v>
      </c>
      <c r="I379" s="80">
        <f>SUMIF(Tabla1[SKU AVANTE],'Comanda F'!G379,Tabla1[PIEZAS])</f>
        <v>0</v>
      </c>
      <c r="J379" s="46">
        <v>53.5</v>
      </c>
      <c r="K379" s="29">
        <f t="shared" si="20"/>
        <v>0</v>
      </c>
      <c r="L379" s="28">
        <f t="shared" si="22"/>
        <v>62.059999999999995</v>
      </c>
      <c r="M379" s="30">
        <f t="shared" si="23"/>
        <v>0</v>
      </c>
    </row>
    <row r="380" spans="1:13" x14ac:dyDescent="0.25">
      <c r="A380" s="26">
        <v>32692</v>
      </c>
      <c r="B380" s="25" t="s">
        <v>1332</v>
      </c>
      <c r="C380" s="26" t="str">
        <f t="shared" si="21"/>
        <v>00207</v>
      </c>
      <c r="D380" s="26">
        <v>4</v>
      </c>
      <c r="E380" s="75" t="s">
        <v>447</v>
      </c>
      <c r="F380" s="27" t="s">
        <v>1245</v>
      </c>
      <c r="G380" s="39" t="s">
        <v>215</v>
      </c>
      <c r="H380" s="40">
        <v>416012007</v>
      </c>
      <c r="I380" s="80">
        <f>SUMIF(Tabla1[SKU AVANTE],'Comanda F'!G380,Tabla1[PIEZAS])</f>
        <v>0</v>
      </c>
      <c r="J380" s="46">
        <v>53.5</v>
      </c>
      <c r="K380" s="29">
        <f t="shared" si="20"/>
        <v>0</v>
      </c>
      <c r="L380" s="28">
        <f t="shared" si="22"/>
        <v>62.059999999999995</v>
      </c>
      <c r="M380" s="30">
        <f t="shared" si="23"/>
        <v>0</v>
      </c>
    </row>
    <row r="381" spans="1:13" x14ac:dyDescent="0.25">
      <c r="A381" s="26">
        <v>32692</v>
      </c>
      <c r="B381" s="25" t="s">
        <v>1332</v>
      </c>
      <c r="C381" s="26" t="str">
        <f t="shared" si="21"/>
        <v>04000</v>
      </c>
      <c r="D381" s="26">
        <v>1</v>
      </c>
      <c r="E381" s="75" t="s">
        <v>450</v>
      </c>
      <c r="F381" s="27" t="s">
        <v>1233</v>
      </c>
      <c r="G381" s="39" t="s">
        <v>216</v>
      </c>
      <c r="H381" s="40">
        <v>416012009</v>
      </c>
      <c r="I381" s="80">
        <f>SUMIF(Tabla1[SKU AVANTE],'Comanda F'!G381,Tabla1[PIEZAS])</f>
        <v>0</v>
      </c>
      <c r="J381" s="46">
        <v>67</v>
      </c>
      <c r="K381" s="29">
        <f t="shared" si="20"/>
        <v>0</v>
      </c>
      <c r="L381" s="28">
        <f t="shared" si="22"/>
        <v>77.72</v>
      </c>
      <c r="M381" s="30">
        <f t="shared" si="23"/>
        <v>0</v>
      </c>
    </row>
    <row r="382" spans="1:13" x14ac:dyDescent="0.25">
      <c r="A382" s="26">
        <v>32692</v>
      </c>
      <c r="B382" s="25" t="s">
        <v>1332</v>
      </c>
      <c r="C382" s="26" t="str">
        <f t="shared" si="21"/>
        <v>04000</v>
      </c>
      <c r="D382" s="26">
        <v>2</v>
      </c>
      <c r="E382" s="75" t="s">
        <v>450</v>
      </c>
      <c r="F382" s="27" t="s">
        <v>1234</v>
      </c>
      <c r="G382" s="39" t="s">
        <v>218</v>
      </c>
      <c r="H382" s="40">
        <v>416012010</v>
      </c>
      <c r="I382" s="80">
        <f>SUMIF(Tabla1[SKU AVANTE],'Comanda F'!G382,Tabla1[PIEZAS])</f>
        <v>0</v>
      </c>
      <c r="J382" s="46">
        <v>67</v>
      </c>
      <c r="K382" s="29">
        <f t="shared" si="20"/>
        <v>0</v>
      </c>
      <c r="L382" s="28">
        <f t="shared" si="22"/>
        <v>77.72</v>
      </c>
      <c r="M382" s="30">
        <f t="shared" si="23"/>
        <v>0</v>
      </c>
    </row>
    <row r="383" spans="1:13" x14ac:dyDescent="0.25">
      <c r="A383" s="26">
        <v>32692</v>
      </c>
      <c r="B383" s="25" t="s">
        <v>1332</v>
      </c>
      <c r="C383" s="26" t="str">
        <f t="shared" si="21"/>
        <v>04000</v>
      </c>
      <c r="D383" s="26">
        <v>3</v>
      </c>
      <c r="E383" s="75" t="s">
        <v>450</v>
      </c>
      <c r="F383" s="27" t="s">
        <v>1235</v>
      </c>
      <c r="G383" s="39" t="s">
        <v>217</v>
      </c>
      <c r="H383" s="40">
        <v>416012011</v>
      </c>
      <c r="I383" s="80">
        <f>SUMIF(Tabla1[SKU AVANTE],'Comanda F'!G383,Tabla1[PIEZAS])</f>
        <v>0</v>
      </c>
      <c r="J383" s="46">
        <v>67</v>
      </c>
      <c r="K383" s="29">
        <f t="shared" si="20"/>
        <v>0</v>
      </c>
      <c r="L383" s="28">
        <f t="shared" si="22"/>
        <v>77.72</v>
      </c>
      <c r="M383" s="30">
        <f t="shared" si="23"/>
        <v>0</v>
      </c>
    </row>
    <row r="384" spans="1:13" x14ac:dyDescent="0.25">
      <c r="A384" s="26">
        <v>32692</v>
      </c>
      <c r="B384" s="25" t="s">
        <v>1332</v>
      </c>
      <c r="C384" s="26" t="str">
        <f t="shared" si="21"/>
        <v>04000</v>
      </c>
      <c r="D384" s="26">
        <v>4</v>
      </c>
      <c r="E384" s="75" t="s">
        <v>450</v>
      </c>
      <c r="F384" s="27" t="s">
        <v>1245</v>
      </c>
      <c r="G384" s="39" t="s">
        <v>219</v>
      </c>
      <c r="H384" s="40">
        <v>416012012</v>
      </c>
      <c r="I384" s="80">
        <f>SUMIF(Tabla1[SKU AVANTE],'Comanda F'!G384,Tabla1[PIEZAS])</f>
        <v>0</v>
      </c>
      <c r="J384" s="46">
        <v>67</v>
      </c>
      <c r="K384" s="29">
        <f t="shared" si="20"/>
        <v>0</v>
      </c>
      <c r="L384" s="28">
        <f t="shared" si="22"/>
        <v>77.72</v>
      </c>
      <c r="M384" s="30">
        <f t="shared" si="23"/>
        <v>0</v>
      </c>
    </row>
    <row r="385" spans="1:13" x14ac:dyDescent="0.25">
      <c r="A385" s="26">
        <v>32692</v>
      </c>
      <c r="B385" s="25" t="s">
        <v>1332</v>
      </c>
      <c r="C385" s="26" t="str">
        <f t="shared" si="21"/>
        <v>05264</v>
      </c>
      <c r="D385" s="26">
        <v>1</v>
      </c>
      <c r="E385" s="75" t="s">
        <v>451</v>
      </c>
      <c r="F385" s="27" t="s">
        <v>1233</v>
      </c>
      <c r="G385" s="39" t="s">
        <v>220</v>
      </c>
      <c r="H385" s="40">
        <v>416012013</v>
      </c>
      <c r="I385" s="80">
        <f>SUMIF(Tabla1[SKU AVANTE],'Comanda F'!G385,Tabla1[PIEZAS])</f>
        <v>0</v>
      </c>
      <c r="J385" s="46">
        <v>67</v>
      </c>
      <c r="K385" s="29">
        <f t="shared" si="20"/>
        <v>0</v>
      </c>
      <c r="L385" s="28">
        <f t="shared" si="22"/>
        <v>77.72</v>
      </c>
      <c r="M385" s="30">
        <f t="shared" si="23"/>
        <v>0</v>
      </c>
    </row>
    <row r="386" spans="1:13" x14ac:dyDescent="0.25">
      <c r="A386" s="26">
        <v>32692</v>
      </c>
      <c r="B386" s="25" t="s">
        <v>1332</v>
      </c>
      <c r="C386" s="26" t="str">
        <f t="shared" si="21"/>
        <v>05264</v>
      </c>
      <c r="D386" s="26">
        <v>2</v>
      </c>
      <c r="E386" s="75" t="s">
        <v>451</v>
      </c>
      <c r="F386" s="27" t="s">
        <v>1234</v>
      </c>
      <c r="G386" s="39" t="s">
        <v>222</v>
      </c>
      <c r="H386" s="40">
        <v>416012017</v>
      </c>
      <c r="I386" s="80">
        <f>SUMIF(Tabla1[SKU AVANTE],'Comanda F'!G386,Tabla1[PIEZAS])</f>
        <v>0</v>
      </c>
      <c r="J386" s="46">
        <v>67</v>
      </c>
      <c r="K386" s="29">
        <f t="shared" si="20"/>
        <v>0</v>
      </c>
      <c r="L386" s="28">
        <f t="shared" si="22"/>
        <v>77.72</v>
      </c>
      <c r="M386" s="30">
        <f t="shared" si="23"/>
        <v>0</v>
      </c>
    </row>
    <row r="387" spans="1:13" x14ac:dyDescent="0.25">
      <c r="A387" s="26">
        <v>32692</v>
      </c>
      <c r="B387" s="25" t="s">
        <v>1332</v>
      </c>
      <c r="C387" s="26" t="str">
        <f t="shared" si="21"/>
        <v>05264</v>
      </c>
      <c r="D387" s="26">
        <v>3</v>
      </c>
      <c r="E387" s="75" t="s">
        <v>451</v>
      </c>
      <c r="F387" s="27" t="s">
        <v>1235</v>
      </c>
      <c r="G387" s="39" t="s">
        <v>221</v>
      </c>
      <c r="H387" s="40">
        <v>416012015</v>
      </c>
      <c r="I387" s="80">
        <f>SUMIF(Tabla1[SKU AVANTE],'Comanda F'!G387,Tabla1[PIEZAS])</f>
        <v>0</v>
      </c>
      <c r="J387" s="46">
        <v>67</v>
      </c>
      <c r="K387" s="29">
        <f t="shared" si="20"/>
        <v>0</v>
      </c>
      <c r="L387" s="28">
        <f t="shared" si="22"/>
        <v>77.72</v>
      </c>
      <c r="M387" s="30">
        <f t="shared" si="23"/>
        <v>0</v>
      </c>
    </row>
    <row r="388" spans="1:13" x14ac:dyDescent="0.25">
      <c r="A388" s="26">
        <v>32692</v>
      </c>
      <c r="B388" s="25" t="s">
        <v>1332</v>
      </c>
      <c r="C388" s="26" t="str">
        <f t="shared" si="21"/>
        <v>05264</v>
      </c>
      <c r="D388" s="26">
        <v>4</v>
      </c>
      <c r="E388" s="75" t="s">
        <v>451</v>
      </c>
      <c r="F388" s="27" t="s">
        <v>1245</v>
      </c>
      <c r="G388" s="39" t="s">
        <v>223</v>
      </c>
      <c r="H388" s="40">
        <v>416012019</v>
      </c>
      <c r="I388" s="80">
        <f>SUMIF(Tabla1[SKU AVANTE],'Comanda F'!G388,Tabla1[PIEZAS])</f>
        <v>0</v>
      </c>
      <c r="J388" s="46">
        <v>67</v>
      </c>
      <c r="K388" s="29">
        <f t="shared" si="20"/>
        <v>0</v>
      </c>
      <c r="L388" s="28">
        <f t="shared" si="22"/>
        <v>77.72</v>
      </c>
      <c r="M388" s="30">
        <f t="shared" si="23"/>
        <v>0</v>
      </c>
    </row>
    <row r="389" spans="1:13" x14ac:dyDescent="0.25">
      <c r="A389" s="26">
        <v>32692</v>
      </c>
      <c r="B389" s="25" t="s">
        <v>1332</v>
      </c>
      <c r="C389" s="26" t="str">
        <f t="shared" si="21"/>
        <v>05172</v>
      </c>
      <c r="D389" s="26">
        <v>1</v>
      </c>
      <c r="E389" s="75" t="s">
        <v>454</v>
      </c>
      <c r="F389" s="27" t="s">
        <v>1233</v>
      </c>
      <c r="G389" s="39" t="s">
        <v>224</v>
      </c>
      <c r="H389" s="40">
        <v>416012002</v>
      </c>
      <c r="I389" s="80">
        <f>SUMIF(Tabla1[SKU AVANTE],'Comanda F'!G389,Tabla1[PIEZAS])</f>
        <v>0</v>
      </c>
      <c r="J389" s="46">
        <v>67</v>
      </c>
      <c r="K389" s="29">
        <f t="shared" si="20"/>
        <v>0</v>
      </c>
      <c r="L389" s="28">
        <f t="shared" si="22"/>
        <v>77.72</v>
      </c>
      <c r="M389" s="30">
        <f t="shared" si="23"/>
        <v>0</v>
      </c>
    </row>
    <row r="390" spans="1:13" x14ac:dyDescent="0.25">
      <c r="A390" s="26">
        <v>32692</v>
      </c>
      <c r="B390" s="25" t="s">
        <v>1332</v>
      </c>
      <c r="C390" s="26" t="str">
        <f t="shared" si="21"/>
        <v>05172</v>
      </c>
      <c r="D390" s="26">
        <v>2</v>
      </c>
      <c r="E390" s="75" t="s">
        <v>454</v>
      </c>
      <c r="F390" s="27" t="s">
        <v>1234</v>
      </c>
      <c r="G390" s="39" t="s">
        <v>226</v>
      </c>
      <c r="H390" s="40">
        <v>416012006</v>
      </c>
      <c r="I390" s="80">
        <f>SUMIF(Tabla1[SKU AVANTE],'Comanda F'!G390,Tabla1[PIEZAS])</f>
        <v>0</v>
      </c>
      <c r="J390" s="46">
        <v>67</v>
      </c>
      <c r="K390" s="29">
        <f t="shared" si="20"/>
        <v>0</v>
      </c>
      <c r="L390" s="28">
        <f t="shared" si="22"/>
        <v>77.72</v>
      </c>
      <c r="M390" s="30">
        <f t="shared" si="23"/>
        <v>0</v>
      </c>
    </row>
    <row r="391" spans="1:13" x14ac:dyDescent="0.25">
      <c r="A391" s="26">
        <v>32692</v>
      </c>
      <c r="B391" s="25" t="s">
        <v>1332</v>
      </c>
      <c r="C391" s="26" t="str">
        <f t="shared" si="21"/>
        <v>05172</v>
      </c>
      <c r="D391" s="26">
        <v>3</v>
      </c>
      <c r="E391" s="75" t="s">
        <v>454</v>
      </c>
      <c r="F391" s="27" t="s">
        <v>1235</v>
      </c>
      <c r="G391" s="39" t="s">
        <v>225</v>
      </c>
      <c r="H391" s="40">
        <v>416012004</v>
      </c>
      <c r="I391" s="80">
        <f>SUMIF(Tabla1[SKU AVANTE],'Comanda F'!G391,Tabla1[PIEZAS])</f>
        <v>0</v>
      </c>
      <c r="J391" s="46">
        <v>67</v>
      </c>
      <c r="K391" s="29">
        <f t="shared" ref="K391:K454" si="24">I391*J391</f>
        <v>0</v>
      </c>
      <c r="L391" s="28">
        <f t="shared" si="22"/>
        <v>77.72</v>
      </c>
      <c r="M391" s="30">
        <f t="shared" si="23"/>
        <v>0</v>
      </c>
    </row>
    <row r="392" spans="1:13" x14ac:dyDescent="0.25">
      <c r="A392" s="26">
        <v>32692</v>
      </c>
      <c r="B392" s="25" t="s">
        <v>1332</v>
      </c>
      <c r="C392" s="26" t="str">
        <f t="shared" ref="C392:C455" si="25">RIGHT(G392,5)</f>
        <v>05172</v>
      </c>
      <c r="D392" s="26">
        <v>4</v>
      </c>
      <c r="E392" s="75" t="s">
        <v>454</v>
      </c>
      <c r="F392" s="27" t="s">
        <v>1245</v>
      </c>
      <c r="G392" s="39" t="s">
        <v>227</v>
      </c>
      <c r="H392" s="40">
        <v>416012008</v>
      </c>
      <c r="I392" s="80">
        <f>SUMIF(Tabla1[SKU AVANTE],'Comanda F'!G392,Tabla1[PIEZAS])</f>
        <v>0</v>
      </c>
      <c r="J392" s="46">
        <v>67</v>
      </c>
      <c r="K392" s="29">
        <f t="shared" si="24"/>
        <v>0</v>
      </c>
      <c r="L392" s="28">
        <f t="shared" ref="L392:L455" si="26">+J392*1.16</f>
        <v>77.72</v>
      </c>
      <c r="M392" s="30">
        <f t="shared" ref="M392:M455" si="27">+I392*L392</f>
        <v>0</v>
      </c>
    </row>
    <row r="393" spans="1:13" x14ac:dyDescent="0.25">
      <c r="A393" s="26">
        <v>32692</v>
      </c>
      <c r="B393" s="25" t="s">
        <v>1332</v>
      </c>
      <c r="C393" s="26" t="str">
        <f t="shared" si="25"/>
        <v>05508</v>
      </c>
      <c r="D393" s="26">
        <v>1</v>
      </c>
      <c r="E393" s="75" t="s">
        <v>455</v>
      </c>
      <c r="F393" s="27" t="s">
        <v>1233</v>
      </c>
      <c r="G393" s="39" t="s">
        <v>228</v>
      </c>
      <c r="H393" s="40">
        <v>416012014</v>
      </c>
      <c r="I393" s="80">
        <f>SUMIF(Tabla1[SKU AVANTE],'Comanda F'!G393,Tabla1[PIEZAS])</f>
        <v>0</v>
      </c>
      <c r="J393" s="46">
        <v>67</v>
      </c>
      <c r="K393" s="29">
        <f t="shared" si="24"/>
        <v>0</v>
      </c>
      <c r="L393" s="28">
        <f t="shared" si="26"/>
        <v>77.72</v>
      </c>
      <c r="M393" s="30">
        <f t="shared" si="27"/>
        <v>0</v>
      </c>
    </row>
    <row r="394" spans="1:13" x14ac:dyDescent="0.25">
      <c r="A394" s="26">
        <v>32692</v>
      </c>
      <c r="B394" s="25" t="s">
        <v>1332</v>
      </c>
      <c r="C394" s="26" t="str">
        <f t="shared" si="25"/>
        <v>05508</v>
      </c>
      <c r="D394" s="26">
        <v>2</v>
      </c>
      <c r="E394" s="75" t="s">
        <v>455</v>
      </c>
      <c r="F394" s="27" t="s">
        <v>1234</v>
      </c>
      <c r="G394" s="39" t="s">
        <v>230</v>
      </c>
      <c r="H394" s="40">
        <v>416012018</v>
      </c>
      <c r="I394" s="80">
        <f>SUMIF(Tabla1[SKU AVANTE],'Comanda F'!G394,Tabla1[PIEZAS])</f>
        <v>0</v>
      </c>
      <c r="J394" s="46">
        <v>67</v>
      </c>
      <c r="K394" s="29">
        <f t="shared" si="24"/>
        <v>0</v>
      </c>
      <c r="L394" s="28">
        <f t="shared" si="26"/>
        <v>77.72</v>
      </c>
      <c r="M394" s="30">
        <f t="shared" si="27"/>
        <v>0</v>
      </c>
    </row>
    <row r="395" spans="1:13" x14ac:dyDescent="0.25">
      <c r="A395" s="26">
        <v>32692</v>
      </c>
      <c r="B395" s="25" t="s">
        <v>1332</v>
      </c>
      <c r="C395" s="26" t="str">
        <f t="shared" si="25"/>
        <v>05508</v>
      </c>
      <c r="D395" s="26">
        <v>3</v>
      </c>
      <c r="E395" s="75" t="s">
        <v>455</v>
      </c>
      <c r="F395" s="27" t="s">
        <v>1235</v>
      </c>
      <c r="G395" s="39" t="s">
        <v>229</v>
      </c>
      <c r="H395" s="40">
        <v>416012016</v>
      </c>
      <c r="I395" s="80">
        <f>SUMIF(Tabla1[SKU AVANTE],'Comanda F'!G395,Tabla1[PIEZAS])</f>
        <v>0</v>
      </c>
      <c r="J395" s="46">
        <v>67</v>
      </c>
      <c r="K395" s="29">
        <f t="shared" si="24"/>
        <v>0</v>
      </c>
      <c r="L395" s="28">
        <f t="shared" si="26"/>
        <v>77.72</v>
      </c>
      <c r="M395" s="30">
        <f t="shared" si="27"/>
        <v>0</v>
      </c>
    </row>
    <row r="396" spans="1:13" x14ac:dyDescent="0.25">
      <c r="A396" s="26">
        <v>32692</v>
      </c>
      <c r="B396" s="25" t="s">
        <v>1332</v>
      </c>
      <c r="C396" s="26" t="str">
        <f t="shared" si="25"/>
        <v>05508</v>
      </c>
      <c r="D396" s="26">
        <v>4</v>
      </c>
      <c r="E396" s="75" t="s">
        <v>455</v>
      </c>
      <c r="F396" s="27" t="s">
        <v>1245</v>
      </c>
      <c r="G396" s="39" t="s">
        <v>231</v>
      </c>
      <c r="H396" s="40">
        <v>416012020</v>
      </c>
      <c r="I396" s="80">
        <f>SUMIF(Tabla1[SKU AVANTE],'Comanda F'!G396,Tabla1[PIEZAS])</f>
        <v>0</v>
      </c>
      <c r="J396" s="46">
        <v>67</v>
      </c>
      <c r="K396" s="29">
        <f t="shared" si="24"/>
        <v>0</v>
      </c>
      <c r="L396" s="28">
        <f t="shared" si="26"/>
        <v>77.72</v>
      </c>
      <c r="M396" s="30">
        <f t="shared" si="27"/>
        <v>0</v>
      </c>
    </row>
    <row r="397" spans="1:13" ht="24" x14ac:dyDescent="0.25">
      <c r="A397" s="26">
        <v>32702</v>
      </c>
      <c r="B397" s="25" t="s">
        <v>1333</v>
      </c>
      <c r="C397" s="26" t="str">
        <f t="shared" si="25"/>
        <v>03415</v>
      </c>
      <c r="D397" s="26">
        <v>1</v>
      </c>
      <c r="E397" s="75" t="s">
        <v>821</v>
      </c>
      <c r="F397" s="27" t="s">
        <v>1246</v>
      </c>
      <c r="G397" s="39" t="s">
        <v>156</v>
      </c>
      <c r="H397" s="40">
        <v>415881045</v>
      </c>
      <c r="I397" s="80">
        <f>SUMIF(Tabla1[SKU AVANTE],'Comanda F'!G397,Tabla1[PIEZAS])</f>
        <v>0</v>
      </c>
      <c r="J397" s="46">
        <v>39.840000000000003</v>
      </c>
      <c r="K397" s="29">
        <f t="shared" si="24"/>
        <v>0</v>
      </c>
      <c r="L397" s="28">
        <f t="shared" si="26"/>
        <v>46.214399999999998</v>
      </c>
      <c r="M397" s="30">
        <f t="shared" si="27"/>
        <v>0</v>
      </c>
    </row>
    <row r="398" spans="1:13" ht="24" x14ac:dyDescent="0.25">
      <c r="A398" s="26">
        <v>32702</v>
      </c>
      <c r="B398" s="25" t="s">
        <v>1333</v>
      </c>
      <c r="C398" s="26" t="str">
        <f t="shared" si="25"/>
        <v>03415</v>
      </c>
      <c r="D398" s="26">
        <v>2</v>
      </c>
      <c r="E398" s="75" t="s">
        <v>821</v>
      </c>
      <c r="F398" s="27" t="s">
        <v>1247</v>
      </c>
      <c r="G398" s="39" t="s">
        <v>157</v>
      </c>
      <c r="H398" s="40">
        <v>415881046</v>
      </c>
      <c r="I398" s="80">
        <f>SUMIF(Tabla1[SKU AVANTE],'Comanda F'!G398,Tabla1[PIEZAS])</f>
        <v>0</v>
      </c>
      <c r="J398" s="46">
        <v>39.840000000000003</v>
      </c>
      <c r="K398" s="29">
        <f t="shared" si="24"/>
        <v>0</v>
      </c>
      <c r="L398" s="28">
        <f t="shared" si="26"/>
        <v>46.214399999999998</v>
      </c>
      <c r="M398" s="30">
        <f t="shared" si="27"/>
        <v>0</v>
      </c>
    </row>
    <row r="399" spans="1:13" ht="24" x14ac:dyDescent="0.25">
      <c r="A399" s="26">
        <v>32702</v>
      </c>
      <c r="B399" s="25" t="s">
        <v>1333</v>
      </c>
      <c r="C399" s="26" t="str">
        <f t="shared" si="25"/>
        <v>03415</v>
      </c>
      <c r="D399" s="26">
        <v>3</v>
      </c>
      <c r="E399" s="75" t="s">
        <v>821</v>
      </c>
      <c r="F399" s="27" t="s">
        <v>1248</v>
      </c>
      <c r="G399" s="39" t="s">
        <v>158</v>
      </c>
      <c r="H399" s="40">
        <v>415881047</v>
      </c>
      <c r="I399" s="80">
        <f>SUMIF(Tabla1[SKU AVANTE],'Comanda F'!G399,Tabla1[PIEZAS])</f>
        <v>0</v>
      </c>
      <c r="J399" s="46">
        <v>39.840000000000003</v>
      </c>
      <c r="K399" s="29">
        <f t="shared" si="24"/>
        <v>0</v>
      </c>
      <c r="L399" s="28">
        <f t="shared" si="26"/>
        <v>46.214399999999998</v>
      </c>
      <c r="M399" s="30">
        <f t="shared" si="27"/>
        <v>0</v>
      </c>
    </row>
    <row r="400" spans="1:13" ht="24" x14ac:dyDescent="0.25">
      <c r="A400" s="26">
        <v>32702</v>
      </c>
      <c r="B400" s="25" t="s">
        <v>1333</v>
      </c>
      <c r="C400" s="26" t="str">
        <f t="shared" si="25"/>
        <v>03415</v>
      </c>
      <c r="D400" s="26">
        <v>4</v>
      </c>
      <c r="E400" s="75" t="s">
        <v>821</v>
      </c>
      <c r="F400" s="27" t="s">
        <v>1249</v>
      </c>
      <c r="G400" s="39" t="s">
        <v>159</v>
      </c>
      <c r="H400" s="40">
        <v>415881048</v>
      </c>
      <c r="I400" s="80">
        <f>SUMIF(Tabla1[SKU AVANTE],'Comanda F'!G400,Tabla1[PIEZAS])</f>
        <v>0</v>
      </c>
      <c r="J400" s="46">
        <v>39.840000000000003</v>
      </c>
      <c r="K400" s="29">
        <f t="shared" si="24"/>
        <v>0</v>
      </c>
      <c r="L400" s="28">
        <f t="shared" si="26"/>
        <v>46.214399999999998</v>
      </c>
      <c r="M400" s="30">
        <f t="shared" si="27"/>
        <v>0</v>
      </c>
    </row>
    <row r="401" spans="1:13" ht="24" x14ac:dyDescent="0.25">
      <c r="A401" s="26">
        <v>32702</v>
      </c>
      <c r="B401" s="25" t="s">
        <v>1333</v>
      </c>
      <c r="C401" s="26" t="str">
        <f t="shared" si="25"/>
        <v>03339</v>
      </c>
      <c r="D401" s="26">
        <v>1</v>
      </c>
      <c r="E401" s="75" t="s">
        <v>459</v>
      </c>
      <c r="F401" s="27" t="s">
        <v>1246</v>
      </c>
      <c r="G401" s="39" t="s">
        <v>160</v>
      </c>
      <c r="H401" s="40">
        <v>415881049</v>
      </c>
      <c r="I401" s="80">
        <f>SUMIF(Tabla1[SKU AVANTE],'Comanda F'!G401,Tabla1[PIEZAS])</f>
        <v>0</v>
      </c>
      <c r="J401" s="46">
        <v>39.840000000000003</v>
      </c>
      <c r="K401" s="29">
        <f t="shared" si="24"/>
        <v>0</v>
      </c>
      <c r="L401" s="28">
        <f t="shared" si="26"/>
        <v>46.214399999999998</v>
      </c>
      <c r="M401" s="30">
        <f t="shared" si="27"/>
        <v>0</v>
      </c>
    </row>
    <row r="402" spans="1:13" ht="24" x14ac:dyDescent="0.25">
      <c r="A402" s="26">
        <v>32702</v>
      </c>
      <c r="B402" s="25" t="s">
        <v>1333</v>
      </c>
      <c r="C402" s="26" t="str">
        <f t="shared" si="25"/>
        <v>03339</v>
      </c>
      <c r="D402" s="26">
        <v>2</v>
      </c>
      <c r="E402" s="75" t="s">
        <v>459</v>
      </c>
      <c r="F402" s="27" t="s">
        <v>1247</v>
      </c>
      <c r="G402" s="39" t="s">
        <v>161</v>
      </c>
      <c r="H402" s="40">
        <v>415881050</v>
      </c>
      <c r="I402" s="80">
        <f>SUMIF(Tabla1[SKU AVANTE],'Comanda F'!G402,Tabla1[PIEZAS])</f>
        <v>0</v>
      </c>
      <c r="J402" s="46">
        <v>39.840000000000003</v>
      </c>
      <c r="K402" s="29">
        <f t="shared" si="24"/>
        <v>0</v>
      </c>
      <c r="L402" s="28">
        <f t="shared" si="26"/>
        <v>46.214399999999998</v>
      </c>
      <c r="M402" s="30">
        <f t="shared" si="27"/>
        <v>0</v>
      </c>
    </row>
    <row r="403" spans="1:13" ht="24" x14ac:dyDescent="0.25">
      <c r="A403" s="26">
        <v>32702</v>
      </c>
      <c r="B403" s="25" t="s">
        <v>1333</v>
      </c>
      <c r="C403" s="26" t="str">
        <f t="shared" si="25"/>
        <v>03339</v>
      </c>
      <c r="D403" s="26">
        <v>3</v>
      </c>
      <c r="E403" s="75" t="s">
        <v>459</v>
      </c>
      <c r="F403" s="27" t="s">
        <v>1248</v>
      </c>
      <c r="G403" s="39" t="s">
        <v>162</v>
      </c>
      <c r="H403" s="40">
        <v>415881051</v>
      </c>
      <c r="I403" s="80">
        <f>SUMIF(Tabla1[SKU AVANTE],'Comanda F'!G403,Tabla1[PIEZAS])</f>
        <v>0</v>
      </c>
      <c r="J403" s="46">
        <v>39.840000000000003</v>
      </c>
      <c r="K403" s="29">
        <f t="shared" si="24"/>
        <v>0</v>
      </c>
      <c r="L403" s="28">
        <f t="shared" si="26"/>
        <v>46.214399999999998</v>
      </c>
      <c r="M403" s="30">
        <f t="shared" si="27"/>
        <v>0</v>
      </c>
    </row>
    <row r="404" spans="1:13" ht="24" x14ac:dyDescent="0.25">
      <c r="A404" s="26">
        <v>32702</v>
      </c>
      <c r="B404" s="25" t="s">
        <v>1333</v>
      </c>
      <c r="C404" s="26" t="str">
        <f t="shared" si="25"/>
        <v>03339</v>
      </c>
      <c r="D404" s="26">
        <v>4</v>
      </c>
      <c r="E404" s="75" t="s">
        <v>459</v>
      </c>
      <c r="F404" s="27" t="s">
        <v>1249</v>
      </c>
      <c r="G404" s="39" t="s">
        <v>163</v>
      </c>
      <c r="H404" s="40">
        <v>415881052</v>
      </c>
      <c r="I404" s="80">
        <f>SUMIF(Tabla1[SKU AVANTE],'Comanda F'!G404,Tabla1[PIEZAS])</f>
        <v>0</v>
      </c>
      <c r="J404" s="46">
        <v>39.840000000000003</v>
      </c>
      <c r="K404" s="29">
        <f t="shared" si="24"/>
        <v>0</v>
      </c>
      <c r="L404" s="28">
        <f t="shared" si="26"/>
        <v>46.214399999999998</v>
      </c>
      <c r="M404" s="30">
        <f t="shared" si="27"/>
        <v>0</v>
      </c>
    </row>
    <row r="405" spans="1:13" x14ac:dyDescent="0.25">
      <c r="A405" s="26">
        <v>32702</v>
      </c>
      <c r="B405" s="25" t="s">
        <v>1333</v>
      </c>
      <c r="C405" s="26" t="str">
        <f t="shared" si="25"/>
        <v>00207</v>
      </c>
      <c r="D405" s="26">
        <v>1</v>
      </c>
      <c r="E405" s="75" t="s">
        <v>447</v>
      </c>
      <c r="F405" s="27" t="s">
        <v>1246</v>
      </c>
      <c r="G405" s="39" t="s">
        <v>164</v>
      </c>
      <c r="H405" s="40">
        <v>415881001</v>
      </c>
      <c r="I405" s="80">
        <f>SUMIF(Tabla1[SKU AVANTE],'Comanda F'!G405,Tabla1[PIEZAS])</f>
        <v>0</v>
      </c>
      <c r="J405" s="46">
        <v>34</v>
      </c>
      <c r="K405" s="29">
        <f t="shared" si="24"/>
        <v>0</v>
      </c>
      <c r="L405" s="28">
        <f t="shared" si="26"/>
        <v>39.44</v>
      </c>
      <c r="M405" s="30">
        <f t="shared" si="27"/>
        <v>0</v>
      </c>
    </row>
    <row r="406" spans="1:13" x14ac:dyDescent="0.25">
      <c r="A406" s="26">
        <v>32702</v>
      </c>
      <c r="B406" s="25" t="s">
        <v>1333</v>
      </c>
      <c r="C406" s="26" t="str">
        <f t="shared" si="25"/>
        <v>00207</v>
      </c>
      <c r="D406" s="26">
        <v>2</v>
      </c>
      <c r="E406" s="75" t="s">
        <v>447</v>
      </c>
      <c r="F406" s="27" t="s">
        <v>1247</v>
      </c>
      <c r="G406" s="39" t="s">
        <v>165</v>
      </c>
      <c r="H406" s="40">
        <v>415881006</v>
      </c>
      <c r="I406" s="80">
        <f>SUMIF(Tabla1[SKU AVANTE],'Comanda F'!G406,Tabla1[PIEZAS])</f>
        <v>0</v>
      </c>
      <c r="J406" s="46">
        <v>34</v>
      </c>
      <c r="K406" s="29">
        <f t="shared" si="24"/>
        <v>0</v>
      </c>
      <c r="L406" s="28">
        <f t="shared" si="26"/>
        <v>39.44</v>
      </c>
      <c r="M406" s="30">
        <f t="shared" si="27"/>
        <v>0</v>
      </c>
    </row>
    <row r="407" spans="1:13" x14ac:dyDescent="0.25">
      <c r="A407" s="26">
        <v>32702</v>
      </c>
      <c r="B407" s="25" t="s">
        <v>1333</v>
      </c>
      <c r="C407" s="26" t="str">
        <f t="shared" si="25"/>
        <v>00207</v>
      </c>
      <c r="D407" s="26">
        <v>3</v>
      </c>
      <c r="E407" s="75" t="s">
        <v>447</v>
      </c>
      <c r="F407" s="27" t="s">
        <v>1248</v>
      </c>
      <c r="G407" s="39" t="s">
        <v>166</v>
      </c>
      <c r="H407" s="40">
        <v>415881011</v>
      </c>
      <c r="I407" s="80">
        <f>SUMIF(Tabla1[SKU AVANTE],'Comanda F'!G407,Tabla1[PIEZAS])</f>
        <v>0</v>
      </c>
      <c r="J407" s="46">
        <v>34</v>
      </c>
      <c r="K407" s="29">
        <f t="shared" si="24"/>
        <v>0</v>
      </c>
      <c r="L407" s="28">
        <f t="shared" si="26"/>
        <v>39.44</v>
      </c>
      <c r="M407" s="30">
        <f t="shared" si="27"/>
        <v>0</v>
      </c>
    </row>
    <row r="408" spans="1:13" x14ac:dyDescent="0.25">
      <c r="A408" s="26">
        <v>32702</v>
      </c>
      <c r="B408" s="25" t="s">
        <v>1333</v>
      </c>
      <c r="C408" s="26" t="str">
        <f t="shared" si="25"/>
        <v>00207</v>
      </c>
      <c r="D408" s="26">
        <v>4</v>
      </c>
      <c r="E408" s="75" t="s">
        <v>447</v>
      </c>
      <c r="F408" s="27" t="s">
        <v>1249</v>
      </c>
      <c r="G408" s="39" t="s">
        <v>167</v>
      </c>
      <c r="H408" s="40">
        <v>415881016</v>
      </c>
      <c r="I408" s="80">
        <f>SUMIF(Tabla1[SKU AVANTE],'Comanda F'!G408,Tabla1[PIEZAS])</f>
        <v>0</v>
      </c>
      <c r="J408" s="46">
        <v>34</v>
      </c>
      <c r="K408" s="29">
        <f t="shared" si="24"/>
        <v>0</v>
      </c>
      <c r="L408" s="28">
        <f t="shared" si="26"/>
        <v>39.44</v>
      </c>
      <c r="M408" s="30">
        <f t="shared" si="27"/>
        <v>0</v>
      </c>
    </row>
    <row r="409" spans="1:13" x14ac:dyDescent="0.25">
      <c r="A409" s="26">
        <v>32702</v>
      </c>
      <c r="B409" s="25" t="s">
        <v>1333</v>
      </c>
      <c r="C409" s="26" t="str">
        <f t="shared" si="25"/>
        <v>00207</v>
      </c>
      <c r="D409" s="26">
        <v>5</v>
      </c>
      <c r="E409" s="75" t="s">
        <v>447</v>
      </c>
      <c r="F409" s="27" t="s">
        <v>1250</v>
      </c>
      <c r="G409" s="39" t="s">
        <v>941</v>
      </c>
      <c r="H409" s="40">
        <v>435751002</v>
      </c>
      <c r="I409" s="80">
        <f>SUMIF(Tabla1[SKU AVANTE],'Comanda F'!G409,Tabla1[PIEZAS])</f>
        <v>0</v>
      </c>
      <c r="J409" s="46">
        <v>43</v>
      </c>
      <c r="K409" s="29">
        <f t="shared" si="24"/>
        <v>0</v>
      </c>
      <c r="L409" s="28">
        <f t="shared" si="26"/>
        <v>49.879999999999995</v>
      </c>
      <c r="M409" s="30">
        <f t="shared" si="27"/>
        <v>0</v>
      </c>
    </row>
    <row r="410" spans="1:13" x14ac:dyDescent="0.25">
      <c r="A410" s="26">
        <v>32702</v>
      </c>
      <c r="B410" s="25" t="s">
        <v>1333</v>
      </c>
      <c r="C410" s="26" t="str">
        <f t="shared" si="25"/>
        <v>07378</v>
      </c>
      <c r="D410" s="26">
        <v>1</v>
      </c>
      <c r="E410" s="75" t="s">
        <v>463</v>
      </c>
      <c r="F410" s="27" t="s">
        <v>1246</v>
      </c>
      <c r="G410" s="39" t="s">
        <v>168</v>
      </c>
      <c r="H410" s="40">
        <v>415881037</v>
      </c>
      <c r="I410" s="80">
        <f>SUMIF(Tabla1[SKU AVANTE],'Comanda F'!G410,Tabla1[PIEZAS])</f>
        <v>0</v>
      </c>
      <c r="J410" s="46">
        <v>39.840000000000003</v>
      </c>
      <c r="K410" s="29">
        <f t="shared" si="24"/>
        <v>0</v>
      </c>
      <c r="L410" s="28">
        <f t="shared" si="26"/>
        <v>46.214399999999998</v>
      </c>
      <c r="M410" s="30">
        <f t="shared" si="27"/>
        <v>0</v>
      </c>
    </row>
    <row r="411" spans="1:13" x14ac:dyDescent="0.25">
      <c r="A411" s="26">
        <v>32702</v>
      </c>
      <c r="B411" s="25" t="s">
        <v>1333</v>
      </c>
      <c r="C411" s="26" t="str">
        <f t="shared" si="25"/>
        <v>07378</v>
      </c>
      <c r="D411" s="26">
        <v>2</v>
      </c>
      <c r="E411" s="75" t="s">
        <v>463</v>
      </c>
      <c r="F411" s="27" t="s">
        <v>1247</v>
      </c>
      <c r="G411" s="39" t="s">
        <v>169</v>
      </c>
      <c r="H411" s="40">
        <v>415881038</v>
      </c>
      <c r="I411" s="80">
        <f>SUMIF(Tabla1[SKU AVANTE],'Comanda F'!G411,Tabla1[PIEZAS])</f>
        <v>0</v>
      </c>
      <c r="J411" s="46">
        <v>39.840000000000003</v>
      </c>
      <c r="K411" s="29">
        <f t="shared" si="24"/>
        <v>0</v>
      </c>
      <c r="L411" s="28">
        <f t="shared" si="26"/>
        <v>46.214399999999998</v>
      </c>
      <c r="M411" s="30">
        <f t="shared" si="27"/>
        <v>0</v>
      </c>
    </row>
    <row r="412" spans="1:13" x14ac:dyDescent="0.25">
      <c r="A412" s="26">
        <v>32702</v>
      </c>
      <c r="B412" s="25" t="s">
        <v>1333</v>
      </c>
      <c r="C412" s="26" t="str">
        <f t="shared" si="25"/>
        <v>07378</v>
      </c>
      <c r="D412" s="26">
        <v>3</v>
      </c>
      <c r="E412" s="75" t="s">
        <v>463</v>
      </c>
      <c r="F412" s="27" t="s">
        <v>1248</v>
      </c>
      <c r="G412" s="39" t="s">
        <v>170</v>
      </c>
      <c r="H412" s="40">
        <v>415881039</v>
      </c>
      <c r="I412" s="80">
        <f>SUMIF(Tabla1[SKU AVANTE],'Comanda F'!G412,Tabla1[PIEZAS])</f>
        <v>0</v>
      </c>
      <c r="J412" s="46">
        <v>39.840000000000003</v>
      </c>
      <c r="K412" s="29">
        <f t="shared" si="24"/>
        <v>0</v>
      </c>
      <c r="L412" s="28">
        <f t="shared" si="26"/>
        <v>46.214399999999998</v>
      </c>
      <c r="M412" s="30">
        <f t="shared" si="27"/>
        <v>0</v>
      </c>
    </row>
    <row r="413" spans="1:13" x14ac:dyDescent="0.25">
      <c r="A413" s="26">
        <v>32702</v>
      </c>
      <c r="B413" s="25" t="s">
        <v>1333</v>
      </c>
      <c r="C413" s="26" t="str">
        <f t="shared" si="25"/>
        <v>07378</v>
      </c>
      <c r="D413" s="26">
        <v>4</v>
      </c>
      <c r="E413" s="75" t="s">
        <v>463</v>
      </c>
      <c r="F413" s="27" t="s">
        <v>1249</v>
      </c>
      <c r="G413" s="39" t="s">
        <v>171</v>
      </c>
      <c r="H413" s="40">
        <v>415881040</v>
      </c>
      <c r="I413" s="80">
        <f>SUMIF(Tabla1[SKU AVANTE],'Comanda F'!G413,Tabla1[PIEZAS])</f>
        <v>0</v>
      </c>
      <c r="J413" s="46">
        <v>39.840000000000003</v>
      </c>
      <c r="K413" s="29">
        <f t="shared" si="24"/>
        <v>0</v>
      </c>
      <c r="L413" s="28">
        <f t="shared" si="26"/>
        <v>46.214399999999998</v>
      </c>
      <c r="M413" s="30">
        <f t="shared" si="27"/>
        <v>0</v>
      </c>
    </row>
    <row r="414" spans="1:13" ht="24" x14ac:dyDescent="0.25">
      <c r="A414" s="26">
        <v>32702</v>
      </c>
      <c r="B414" s="25" t="s">
        <v>1333</v>
      </c>
      <c r="C414" s="26" t="str">
        <f t="shared" si="25"/>
        <v>A5918</v>
      </c>
      <c r="D414" s="26">
        <v>1</v>
      </c>
      <c r="E414" s="75" t="s">
        <v>820</v>
      </c>
      <c r="F414" s="27" t="s">
        <v>1246</v>
      </c>
      <c r="G414" s="39" t="s">
        <v>172</v>
      </c>
      <c r="H414" s="40">
        <v>415881041</v>
      </c>
      <c r="I414" s="80">
        <f>SUMIF(Tabla1[SKU AVANTE],'Comanda F'!G414,Tabla1[PIEZAS])</f>
        <v>0</v>
      </c>
      <c r="J414" s="46">
        <v>39.840000000000003</v>
      </c>
      <c r="K414" s="29">
        <f t="shared" si="24"/>
        <v>0</v>
      </c>
      <c r="L414" s="28">
        <f t="shared" si="26"/>
        <v>46.214399999999998</v>
      </c>
      <c r="M414" s="30">
        <f t="shared" si="27"/>
        <v>0</v>
      </c>
    </row>
    <row r="415" spans="1:13" ht="24" x14ac:dyDescent="0.25">
      <c r="A415" s="26">
        <v>32702</v>
      </c>
      <c r="B415" s="25" t="s">
        <v>1333</v>
      </c>
      <c r="C415" s="26" t="str">
        <f t="shared" si="25"/>
        <v>A5918</v>
      </c>
      <c r="D415" s="26">
        <v>2</v>
      </c>
      <c r="E415" s="75" t="s">
        <v>1385</v>
      </c>
      <c r="F415" s="27" t="s">
        <v>1247</v>
      </c>
      <c r="G415" s="39" t="s">
        <v>173</v>
      </c>
      <c r="H415" s="40">
        <v>415881042</v>
      </c>
      <c r="I415" s="80">
        <f>SUMIF(Tabla1[SKU AVANTE],'Comanda F'!G415,Tabla1[PIEZAS])</f>
        <v>0</v>
      </c>
      <c r="J415" s="46">
        <v>39.840000000000003</v>
      </c>
      <c r="K415" s="29">
        <f t="shared" si="24"/>
        <v>0</v>
      </c>
      <c r="L415" s="28">
        <f t="shared" si="26"/>
        <v>46.214399999999998</v>
      </c>
      <c r="M415" s="30">
        <f t="shared" si="27"/>
        <v>0</v>
      </c>
    </row>
    <row r="416" spans="1:13" ht="24" x14ac:dyDescent="0.25">
      <c r="A416" s="26">
        <v>32702</v>
      </c>
      <c r="B416" s="25" t="s">
        <v>1333</v>
      </c>
      <c r="C416" s="26" t="str">
        <f t="shared" si="25"/>
        <v>A5918</v>
      </c>
      <c r="D416" s="26">
        <v>3</v>
      </c>
      <c r="E416" s="75" t="s">
        <v>1385</v>
      </c>
      <c r="F416" s="27" t="s">
        <v>1248</v>
      </c>
      <c r="G416" s="39" t="s">
        <v>174</v>
      </c>
      <c r="H416" s="40">
        <v>415881043</v>
      </c>
      <c r="I416" s="80">
        <f>SUMIF(Tabla1[SKU AVANTE],'Comanda F'!G416,Tabla1[PIEZAS])</f>
        <v>0</v>
      </c>
      <c r="J416" s="46">
        <v>39.840000000000003</v>
      </c>
      <c r="K416" s="29">
        <f t="shared" si="24"/>
        <v>0</v>
      </c>
      <c r="L416" s="28">
        <f t="shared" si="26"/>
        <v>46.214399999999998</v>
      </c>
      <c r="M416" s="30">
        <f t="shared" si="27"/>
        <v>0</v>
      </c>
    </row>
    <row r="417" spans="1:13" ht="24" x14ac:dyDescent="0.25">
      <c r="A417" s="26">
        <v>32702</v>
      </c>
      <c r="B417" s="25" t="s">
        <v>1333</v>
      </c>
      <c r="C417" s="26" t="str">
        <f t="shared" si="25"/>
        <v>A5918</v>
      </c>
      <c r="D417" s="26">
        <v>4</v>
      </c>
      <c r="E417" s="75" t="s">
        <v>1385</v>
      </c>
      <c r="F417" s="27" t="s">
        <v>1249</v>
      </c>
      <c r="G417" s="39" t="s">
        <v>175</v>
      </c>
      <c r="H417" s="40">
        <v>415881044</v>
      </c>
      <c r="I417" s="80">
        <f>SUMIF(Tabla1[SKU AVANTE],'Comanda F'!G417,Tabla1[PIEZAS])</f>
        <v>0</v>
      </c>
      <c r="J417" s="46">
        <v>39.840000000000003</v>
      </c>
      <c r="K417" s="29">
        <f t="shared" si="24"/>
        <v>0</v>
      </c>
      <c r="L417" s="28">
        <f t="shared" si="26"/>
        <v>46.214399999999998</v>
      </c>
      <c r="M417" s="30">
        <f t="shared" si="27"/>
        <v>0</v>
      </c>
    </row>
    <row r="418" spans="1:13" x14ac:dyDescent="0.25">
      <c r="A418" s="26">
        <v>32702</v>
      </c>
      <c r="B418" s="25" t="s">
        <v>1333</v>
      </c>
      <c r="C418" s="26" t="str">
        <f t="shared" si="25"/>
        <v>04000</v>
      </c>
      <c r="D418" s="26">
        <v>1</v>
      </c>
      <c r="E418" s="75" t="s">
        <v>450</v>
      </c>
      <c r="F418" s="27" t="s">
        <v>1246</v>
      </c>
      <c r="G418" s="39" t="s">
        <v>176</v>
      </c>
      <c r="H418" s="40">
        <v>415881002</v>
      </c>
      <c r="I418" s="80">
        <f>SUMIF(Tabla1[SKU AVANTE],'Comanda F'!G418,Tabla1[PIEZAS])</f>
        <v>0</v>
      </c>
      <c r="J418" s="46">
        <v>37</v>
      </c>
      <c r="K418" s="29">
        <f t="shared" si="24"/>
        <v>0</v>
      </c>
      <c r="L418" s="28">
        <f t="shared" si="26"/>
        <v>42.919999999999995</v>
      </c>
      <c r="M418" s="30">
        <f t="shared" si="27"/>
        <v>0</v>
      </c>
    </row>
    <row r="419" spans="1:13" x14ac:dyDescent="0.25">
      <c r="A419" s="26">
        <v>32702</v>
      </c>
      <c r="B419" s="25" t="s">
        <v>1333</v>
      </c>
      <c r="C419" s="26" t="str">
        <f t="shared" si="25"/>
        <v>04000</v>
      </c>
      <c r="D419" s="26">
        <v>2</v>
      </c>
      <c r="E419" s="75" t="s">
        <v>450</v>
      </c>
      <c r="F419" s="27" t="s">
        <v>1247</v>
      </c>
      <c r="G419" s="39" t="s">
        <v>177</v>
      </c>
      <c r="H419" s="40">
        <v>415881007</v>
      </c>
      <c r="I419" s="80">
        <f>SUMIF(Tabla1[SKU AVANTE],'Comanda F'!G419,Tabla1[PIEZAS])</f>
        <v>0</v>
      </c>
      <c r="J419" s="46">
        <v>37</v>
      </c>
      <c r="K419" s="29">
        <f t="shared" si="24"/>
        <v>0</v>
      </c>
      <c r="L419" s="28">
        <f t="shared" si="26"/>
        <v>42.919999999999995</v>
      </c>
      <c r="M419" s="30">
        <f t="shared" si="27"/>
        <v>0</v>
      </c>
    </row>
    <row r="420" spans="1:13" x14ac:dyDescent="0.25">
      <c r="A420" s="26">
        <v>32702</v>
      </c>
      <c r="B420" s="25" t="s">
        <v>1333</v>
      </c>
      <c r="C420" s="26" t="str">
        <f t="shared" si="25"/>
        <v>04000</v>
      </c>
      <c r="D420" s="26">
        <v>3</v>
      </c>
      <c r="E420" s="75" t="s">
        <v>450</v>
      </c>
      <c r="F420" s="27" t="s">
        <v>1248</v>
      </c>
      <c r="G420" s="39" t="s">
        <v>178</v>
      </c>
      <c r="H420" s="40">
        <v>415881012</v>
      </c>
      <c r="I420" s="80">
        <f>SUMIF(Tabla1[SKU AVANTE],'Comanda F'!G420,Tabla1[PIEZAS])</f>
        <v>0</v>
      </c>
      <c r="J420" s="46">
        <v>37</v>
      </c>
      <c r="K420" s="29">
        <f t="shared" si="24"/>
        <v>0</v>
      </c>
      <c r="L420" s="28">
        <f t="shared" si="26"/>
        <v>42.919999999999995</v>
      </c>
      <c r="M420" s="30">
        <f t="shared" si="27"/>
        <v>0</v>
      </c>
    </row>
    <row r="421" spans="1:13" x14ac:dyDescent="0.25">
      <c r="A421" s="26">
        <v>32702</v>
      </c>
      <c r="B421" s="25" t="s">
        <v>1333</v>
      </c>
      <c r="C421" s="26" t="str">
        <f t="shared" si="25"/>
        <v>04000</v>
      </c>
      <c r="D421" s="26">
        <v>4</v>
      </c>
      <c r="E421" s="75" t="s">
        <v>450</v>
      </c>
      <c r="F421" s="27" t="s">
        <v>1249</v>
      </c>
      <c r="G421" s="39" t="s">
        <v>179</v>
      </c>
      <c r="H421" s="40">
        <v>415881017</v>
      </c>
      <c r="I421" s="80">
        <f>SUMIF(Tabla1[SKU AVANTE],'Comanda F'!G421,Tabla1[PIEZAS])</f>
        <v>0</v>
      </c>
      <c r="J421" s="46">
        <v>37</v>
      </c>
      <c r="K421" s="29">
        <f t="shared" si="24"/>
        <v>0</v>
      </c>
      <c r="L421" s="28">
        <f t="shared" si="26"/>
        <v>42.919999999999995</v>
      </c>
      <c r="M421" s="30">
        <f t="shared" si="27"/>
        <v>0</v>
      </c>
    </row>
    <row r="422" spans="1:13" x14ac:dyDescent="0.25">
      <c r="A422" s="26">
        <v>32702</v>
      </c>
      <c r="B422" s="25" t="s">
        <v>1333</v>
      </c>
      <c r="C422" s="26" t="str">
        <f t="shared" si="25"/>
        <v>04000</v>
      </c>
      <c r="D422" s="26">
        <v>5</v>
      </c>
      <c r="E422" s="75" t="s">
        <v>450</v>
      </c>
      <c r="F422" s="27" t="s">
        <v>1250</v>
      </c>
      <c r="G422" s="39" t="s">
        <v>942</v>
      </c>
      <c r="H422" s="40">
        <v>435752001</v>
      </c>
      <c r="I422" s="80">
        <f>SUMIF(Tabla1[SKU AVANTE],'Comanda F'!G422,Tabla1[PIEZAS])</f>
        <v>0</v>
      </c>
      <c r="J422" s="46">
        <v>45.28</v>
      </c>
      <c r="K422" s="29">
        <f t="shared" si="24"/>
        <v>0</v>
      </c>
      <c r="L422" s="28">
        <f t="shared" si="26"/>
        <v>52.524799999999999</v>
      </c>
      <c r="M422" s="30">
        <f t="shared" si="27"/>
        <v>0</v>
      </c>
    </row>
    <row r="423" spans="1:13" x14ac:dyDescent="0.25">
      <c r="A423" s="26">
        <v>32702</v>
      </c>
      <c r="B423" s="25" t="s">
        <v>1333</v>
      </c>
      <c r="C423" s="26" t="str">
        <f t="shared" si="25"/>
        <v>06659</v>
      </c>
      <c r="D423" s="26">
        <v>1</v>
      </c>
      <c r="E423" s="75" t="s">
        <v>460</v>
      </c>
      <c r="F423" s="27" t="s">
        <v>1246</v>
      </c>
      <c r="G423" s="39" t="s">
        <v>180</v>
      </c>
      <c r="H423" s="40">
        <v>415881033</v>
      </c>
      <c r="I423" s="80">
        <f>SUMIF(Tabla1[SKU AVANTE],'Comanda F'!G423,Tabla1[PIEZAS])</f>
        <v>0</v>
      </c>
      <c r="J423" s="46">
        <v>39.840000000000003</v>
      </c>
      <c r="K423" s="29">
        <f t="shared" si="24"/>
        <v>0</v>
      </c>
      <c r="L423" s="28">
        <f t="shared" si="26"/>
        <v>46.214399999999998</v>
      </c>
      <c r="M423" s="30">
        <f t="shared" si="27"/>
        <v>0</v>
      </c>
    </row>
    <row r="424" spans="1:13" x14ac:dyDescent="0.25">
      <c r="A424" s="26">
        <v>32702</v>
      </c>
      <c r="B424" s="25" t="s">
        <v>1333</v>
      </c>
      <c r="C424" s="26" t="str">
        <f t="shared" si="25"/>
        <v>06659</v>
      </c>
      <c r="D424" s="26">
        <v>2</v>
      </c>
      <c r="E424" s="75" t="s">
        <v>460</v>
      </c>
      <c r="F424" s="27" t="s">
        <v>1247</v>
      </c>
      <c r="G424" s="39" t="s">
        <v>181</v>
      </c>
      <c r="H424" s="40">
        <v>415881034</v>
      </c>
      <c r="I424" s="80">
        <f>SUMIF(Tabla1[SKU AVANTE],'Comanda F'!G424,Tabla1[PIEZAS])</f>
        <v>0</v>
      </c>
      <c r="J424" s="46">
        <v>39.840000000000003</v>
      </c>
      <c r="K424" s="29">
        <f t="shared" si="24"/>
        <v>0</v>
      </c>
      <c r="L424" s="28">
        <f t="shared" si="26"/>
        <v>46.214399999999998</v>
      </c>
      <c r="M424" s="30">
        <f t="shared" si="27"/>
        <v>0</v>
      </c>
    </row>
    <row r="425" spans="1:13" x14ac:dyDescent="0.25">
      <c r="A425" s="26">
        <v>32702</v>
      </c>
      <c r="B425" s="25" t="s">
        <v>1333</v>
      </c>
      <c r="C425" s="26" t="str">
        <f t="shared" si="25"/>
        <v>06659</v>
      </c>
      <c r="D425" s="26">
        <v>3</v>
      </c>
      <c r="E425" s="75" t="s">
        <v>460</v>
      </c>
      <c r="F425" s="27" t="s">
        <v>1248</v>
      </c>
      <c r="G425" s="39" t="s">
        <v>182</v>
      </c>
      <c r="H425" s="40">
        <v>415881035</v>
      </c>
      <c r="I425" s="80">
        <f>SUMIF(Tabla1[SKU AVANTE],'Comanda F'!G425,Tabla1[PIEZAS])</f>
        <v>0</v>
      </c>
      <c r="J425" s="46">
        <v>39.840000000000003</v>
      </c>
      <c r="K425" s="29">
        <f t="shared" si="24"/>
        <v>0</v>
      </c>
      <c r="L425" s="28">
        <f t="shared" si="26"/>
        <v>46.214399999999998</v>
      </c>
      <c r="M425" s="30">
        <f t="shared" si="27"/>
        <v>0</v>
      </c>
    </row>
    <row r="426" spans="1:13" x14ac:dyDescent="0.25">
      <c r="A426" s="26">
        <v>32702</v>
      </c>
      <c r="B426" s="25" t="s">
        <v>1333</v>
      </c>
      <c r="C426" s="26" t="str">
        <f t="shared" si="25"/>
        <v>06659</v>
      </c>
      <c r="D426" s="26">
        <v>4</v>
      </c>
      <c r="E426" s="75" t="s">
        <v>460</v>
      </c>
      <c r="F426" s="27" t="s">
        <v>1249</v>
      </c>
      <c r="G426" s="39" t="s">
        <v>183</v>
      </c>
      <c r="H426" s="40">
        <v>415881036</v>
      </c>
      <c r="I426" s="80">
        <f>SUMIF(Tabla1[SKU AVANTE],'Comanda F'!G426,Tabla1[PIEZAS])</f>
        <v>0</v>
      </c>
      <c r="J426" s="46">
        <v>39.840000000000003</v>
      </c>
      <c r="K426" s="29">
        <f t="shared" si="24"/>
        <v>0</v>
      </c>
      <c r="L426" s="28">
        <f t="shared" si="26"/>
        <v>46.214399999999998</v>
      </c>
      <c r="M426" s="30">
        <f t="shared" si="27"/>
        <v>0</v>
      </c>
    </row>
    <row r="427" spans="1:13" x14ac:dyDescent="0.25">
      <c r="A427" s="26">
        <v>32702</v>
      </c>
      <c r="B427" s="25" t="s">
        <v>1333</v>
      </c>
      <c r="C427" s="26" t="str">
        <f t="shared" si="25"/>
        <v>05264</v>
      </c>
      <c r="D427" s="26">
        <v>1</v>
      </c>
      <c r="E427" s="75" t="s">
        <v>451</v>
      </c>
      <c r="F427" s="27" t="s">
        <v>1246</v>
      </c>
      <c r="G427" s="39" t="s">
        <v>184</v>
      </c>
      <c r="H427" s="40">
        <v>415881004</v>
      </c>
      <c r="I427" s="80">
        <f>SUMIF(Tabla1[SKU AVANTE],'Comanda F'!G427,Tabla1[PIEZAS])</f>
        <v>0</v>
      </c>
      <c r="J427" s="46">
        <v>39.840000000000003</v>
      </c>
      <c r="K427" s="29">
        <f t="shared" si="24"/>
        <v>0</v>
      </c>
      <c r="L427" s="28">
        <f t="shared" si="26"/>
        <v>46.214399999999998</v>
      </c>
      <c r="M427" s="30">
        <f t="shared" si="27"/>
        <v>0</v>
      </c>
    </row>
    <row r="428" spans="1:13" x14ac:dyDescent="0.25">
      <c r="A428" s="26">
        <v>32702</v>
      </c>
      <c r="B428" s="25" t="s">
        <v>1333</v>
      </c>
      <c r="C428" s="26" t="str">
        <f t="shared" si="25"/>
        <v>05264</v>
      </c>
      <c r="D428" s="26">
        <v>2</v>
      </c>
      <c r="E428" s="75" t="s">
        <v>451</v>
      </c>
      <c r="F428" s="27" t="s">
        <v>1247</v>
      </c>
      <c r="G428" s="39" t="s">
        <v>185</v>
      </c>
      <c r="H428" s="40">
        <v>415881009</v>
      </c>
      <c r="I428" s="80">
        <f>SUMIF(Tabla1[SKU AVANTE],'Comanda F'!G428,Tabla1[PIEZAS])</f>
        <v>0</v>
      </c>
      <c r="J428" s="46">
        <v>39.840000000000003</v>
      </c>
      <c r="K428" s="29">
        <f t="shared" si="24"/>
        <v>0</v>
      </c>
      <c r="L428" s="28">
        <f t="shared" si="26"/>
        <v>46.214399999999998</v>
      </c>
      <c r="M428" s="30">
        <f t="shared" si="27"/>
        <v>0</v>
      </c>
    </row>
    <row r="429" spans="1:13" x14ac:dyDescent="0.25">
      <c r="A429" s="26">
        <v>32702</v>
      </c>
      <c r="B429" s="25" t="s">
        <v>1333</v>
      </c>
      <c r="C429" s="26" t="str">
        <f t="shared" si="25"/>
        <v>05264</v>
      </c>
      <c r="D429" s="26">
        <v>3</v>
      </c>
      <c r="E429" s="75" t="s">
        <v>451</v>
      </c>
      <c r="F429" s="27" t="s">
        <v>1248</v>
      </c>
      <c r="G429" s="39" t="s">
        <v>186</v>
      </c>
      <c r="H429" s="40">
        <v>415881014</v>
      </c>
      <c r="I429" s="80">
        <f>SUMIF(Tabla1[SKU AVANTE],'Comanda F'!G429,Tabla1[PIEZAS])</f>
        <v>0</v>
      </c>
      <c r="J429" s="46">
        <v>39.840000000000003</v>
      </c>
      <c r="K429" s="29">
        <f t="shared" si="24"/>
        <v>0</v>
      </c>
      <c r="L429" s="28">
        <f t="shared" si="26"/>
        <v>46.214399999999998</v>
      </c>
      <c r="M429" s="30">
        <f t="shared" si="27"/>
        <v>0</v>
      </c>
    </row>
    <row r="430" spans="1:13" x14ac:dyDescent="0.25">
      <c r="A430" s="26">
        <v>32702</v>
      </c>
      <c r="B430" s="25" t="s">
        <v>1333</v>
      </c>
      <c r="C430" s="26" t="str">
        <f t="shared" si="25"/>
        <v>05264</v>
      </c>
      <c r="D430" s="26">
        <v>4</v>
      </c>
      <c r="E430" s="75" t="s">
        <v>451</v>
      </c>
      <c r="F430" s="27" t="s">
        <v>1249</v>
      </c>
      <c r="G430" s="39" t="s">
        <v>187</v>
      </c>
      <c r="H430" s="40">
        <v>415881019</v>
      </c>
      <c r="I430" s="80">
        <f>SUMIF(Tabla1[SKU AVANTE],'Comanda F'!G430,Tabla1[PIEZAS])</f>
        <v>0</v>
      </c>
      <c r="J430" s="46">
        <v>39.840000000000003</v>
      </c>
      <c r="K430" s="29">
        <f t="shared" si="24"/>
        <v>0</v>
      </c>
      <c r="L430" s="28">
        <f t="shared" si="26"/>
        <v>46.214399999999998</v>
      </c>
      <c r="M430" s="30">
        <f t="shared" si="27"/>
        <v>0</v>
      </c>
    </row>
    <row r="431" spans="1:13" x14ac:dyDescent="0.25">
      <c r="A431" s="26">
        <v>32702</v>
      </c>
      <c r="B431" s="25" t="s">
        <v>1333</v>
      </c>
      <c r="C431" s="26" t="str">
        <f t="shared" si="25"/>
        <v>05264</v>
      </c>
      <c r="D431" s="26">
        <v>5</v>
      </c>
      <c r="E431" s="75" t="s">
        <v>451</v>
      </c>
      <c r="F431" s="27" t="s">
        <v>1250</v>
      </c>
      <c r="G431" s="39" t="s">
        <v>944</v>
      </c>
      <c r="H431" s="40">
        <v>415881061</v>
      </c>
      <c r="I431" s="80">
        <f>SUMIF(Tabla1[SKU AVANTE],'Comanda F'!G431,Tabla1[PIEZAS])</f>
        <v>0</v>
      </c>
      <c r="J431" s="46">
        <v>49.67</v>
      </c>
      <c r="K431" s="29">
        <f t="shared" si="24"/>
        <v>0</v>
      </c>
      <c r="L431" s="28">
        <f t="shared" si="26"/>
        <v>57.617199999999997</v>
      </c>
      <c r="M431" s="30">
        <f t="shared" si="27"/>
        <v>0</v>
      </c>
    </row>
    <row r="432" spans="1:13" x14ac:dyDescent="0.25">
      <c r="A432" s="26">
        <v>32702</v>
      </c>
      <c r="B432" s="25" t="s">
        <v>1333</v>
      </c>
      <c r="C432" s="26" t="str">
        <f t="shared" si="25"/>
        <v>A6156</v>
      </c>
      <c r="D432" s="26">
        <v>1</v>
      </c>
      <c r="E432" s="75" t="s">
        <v>452</v>
      </c>
      <c r="F432" s="27" t="s">
        <v>1246</v>
      </c>
      <c r="G432" s="39" t="s">
        <v>576</v>
      </c>
      <c r="H432" s="40">
        <v>415881057</v>
      </c>
      <c r="I432" s="80">
        <f>SUMIF(Tabla1[SKU AVANTE],'Comanda F'!G432,Tabla1[PIEZAS])</f>
        <v>0</v>
      </c>
      <c r="J432" s="46">
        <v>39.840000000000003</v>
      </c>
      <c r="K432" s="29">
        <f t="shared" si="24"/>
        <v>0</v>
      </c>
      <c r="L432" s="28">
        <f t="shared" si="26"/>
        <v>46.214399999999998</v>
      </c>
      <c r="M432" s="30">
        <f t="shared" si="27"/>
        <v>0</v>
      </c>
    </row>
    <row r="433" spans="1:13" x14ac:dyDescent="0.25">
      <c r="A433" s="26">
        <v>32702</v>
      </c>
      <c r="B433" s="25" t="s">
        <v>1333</v>
      </c>
      <c r="C433" s="26" t="str">
        <f t="shared" si="25"/>
        <v>A6156</v>
      </c>
      <c r="D433" s="26">
        <v>2</v>
      </c>
      <c r="E433" s="75" t="s">
        <v>452</v>
      </c>
      <c r="F433" s="27" t="s">
        <v>1247</v>
      </c>
      <c r="G433" s="39" t="s">
        <v>577</v>
      </c>
      <c r="H433" s="40">
        <v>415881058</v>
      </c>
      <c r="I433" s="80">
        <f>SUMIF(Tabla1[SKU AVANTE],'Comanda F'!G433,Tabla1[PIEZAS])</f>
        <v>0</v>
      </c>
      <c r="J433" s="46">
        <v>39.840000000000003</v>
      </c>
      <c r="K433" s="29">
        <f t="shared" si="24"/>
        <v>0</v>
      </c>
      <c r="L433" s="28">
        <f t="shared" si="26"/>
        <v>46.214399999999998</v>
      </c>
      <c r="M433" s="30">
        <f t="shared" si="27"/>
        <v>0</v>
      </c>
    </row>
    <row r="434" spans="1:13" x14ac:dyDescent="0.25">
      <c r="A434" s="26">
        <v>32702</v>
      </c>
      <c r="B434" s="25" t="s">
        <v>1333</v>
      </c>
      <c r="C434" s="26" t="str">
        <f t="shared" si="25"/>
        <v>A6156</v>
      </c>
      <c r="D434" s="26">
        <v>3</v>
      </c>
      <c r="E434" s="75" t="s">
        <v>452</v>
      </c>
      <c r="F434" s="27" t="s">
        <v>1248</v>
      </c>
      <c r="G434" s="39" t="s">
        <v>578</v>
      </c>
      <c r="H434" s="40">
        <v>415881059</v>
      </c>
      <c r="I434" s="80">
        <f>SUMIF(Tabla1[SKU AVANTE],'Comanda F'!G434,Tabla1[PIEZAS])</f>
        <v>0</v>
      </c>
      <c r="J434" s="46">
        <v>39.840000000000003</v>
      </c>
      <c r="K434" s="29">
        <f t="shared" si="24"/>
        <v>0</v>
      </c>
      <c r="L434" s="28">
        <f t="shared" si="26"/>
        <v>46.214399999999998</v>
      </c>
      <c r="M434" s="30">
        <f t="shared" si="27"/>
        <v>0</v>
      </c>
    </row>
    <row r="435" spans="1:13" x14ac:dyDescent="0.25">
      <c r="A435" s="26">
        <v>32702</v>
      </c>
      <c r="B435" s="25" t="s">
        <v>1333</v>
      </c>
      <c r="C435" s="26" t="str">
        <f t="shared" si="25"/>
        <v>A6156</v>
      </c>
      <c r="D435" s="26">
        <v>4</v>
      </c>
      <c r="E435" s="75" t="s">
        <v>452</v>
      </c>
      <c r="F435" s="27" t="s">
        <v>1249</v>
      </c>
      <c r="G435" s="39" t="s">
        <v>579</v>
      </c>
      <c r="H435" s="40">
        <v>415881060</v>
      </c>
      <c r="I435" s="80">
        <f>SUMIF(Tabla1[SKU AVANTE],'Comanda F'!G435,Tabla1[PIEZAS])</f>
        <v>0</v>
      </c>
      <c r="J435" s="46">
        <v>39.840000000000003</v>
      </c>
      <c r="K435" s="29">
        <f t="shared" si="24"/>
        <v>0</v>
      </c>
      <c r="L435" s="28">
        <f t="shared" si="26"/>
        <v>46.214399999999998</v>
      </c>
      <c r="M435" s="30">
        <f t="shared" si="27"/>
        <v>0</v>
      </c>
    </row>
    <row r="436" spans="1:13" x14ac:dyDescent="0.25">
      <c r="A436" s="26">
        <v>32702</v>
      </c>
      <c r="B436" s="25" t="s">
        <v>1333</v>
      </c>
      <c r="C436" s="26" t="str">
        <f t="shared" si="25"/>
        <v>06560</v>
      </c>
      <c r="D436" s="26">
        <v>1</v>
      </c>
      <c r="E436" s="75" t="s">
        <v>453</v>
      </c>
      <c r="F436" s="27" t="s">
        <v>1246</v>
      </c>
      <c r="G436" s="39" t="s">
        <v>188</v>
      </c>
      <c r="H436" s="40">
        <v>415881021</v>
      </c>
      <c r="I436" s="80">
        <f>SUMIF(Tabla1[SKU AVANTE],'Comanda F'!G436,Tabla1[PIEZAS])</f>
        <v>0</v>
      </c>
      <c r="J436" s="46">
        <v>39.840000000000003</v>
      </c>
      <c r="K436" s="29">
        <f t="shared" si="24"/>
        <v>0</v>
      </c>
      <c r="L436" s="28">
        <f t="shared" si="26"/>
        <v>46.214399999999998</v>
      </c>
      <c r="M436" s="30">
        <f t="shared" si="27"/>
        <v>0</v>
      </c>
    </row>
    <row r="437" spans="1:13" x14ac:dyDescent="0.25">
      <c r="A437" s="26">
        <v>32702</v>
      </c>
      <c r="B437" s="25" t="s">
        <v>1333</v>
      </c>
      <c r="C437" s="26" t="str">
        <f t="shared" si="25"/>
        <v>06560</v>
      </c>
      <c r="D437" s="26">
        <v>2</v>
      </c>
      <c r="E437" s="75" t="s">
        <v>453</v>
      </c>
      <c r="F437" s="27" t="s">
        <v>1247</v>
      </c>
      <c r="G437" s="39" t="s">
        <v>189</v>
      </c>
      <c r="H437" s="40">
        <v>415881022</v>
      </c>
      <c r="I437" s="80">
        <f>SUMIF(Tabla1[SKU AVANTE],'Comanda F'!G437,Tabla1[PIEZAS])</f>
        <v>0</v>
      </c>
      <c r="J437" s="46">
        <v>39.840000000000003</v>
      </c>
      <c r="K437" s="29">
        <f t="shared" si="24"/>
        <v>0</v>
      </c>
      <c r="L437" s="28">
        <f t="shared" si="26"/>
        <v>46.214399999999998</v>
      </c>
      <c r="M437" s="30">
        <f t="shared" si="27"/>
        <v>0</v>
      </c>
    </row>
    <row r="438" spans="1:13" x14ac:dyDescent="0.25">
      <c r="A438" s="26">
        <v>32702</v>
      </c>
      <c r="B438" s="25" t="s">
        <v>1333</v>
      </c>
      <c r="C438" s="26" t="str">
        <f t="shared" si="25"/>
        <v>06560</v>
      </c>
      <c r="D438" s="26">
        <v>3</v>
      </c>
      <c r="E438" s="75" t="s">
        <v>453</v>
      </c>
      <c r="F438" s="27" t="s">
        <v>1248</v>
      </c>
      <c r="G438" s="39" t="s">
        <v>190</v>
      </c>
      <c r="H438" s="40">
        <v>415881023</v>
      </c>
      <c r="I438" s="80">
        <f>SUMIF(Tabla1[SKU AVANTE],'Comanda F'!G438,Tabla1[PIEZAS])</f>
        <v>0</v>
      </c>
      <c r="J438" s="46">
        <v>39.840000000000003</v>
      </c>
      <c r="K438" s="29">
        <f t="shared" si="24"/>
        <v>0</v>
      </c>
      <c r="L438" s="28">
        <f t="shared" si="26"/>
        <v>46.214399999999998</v>
      </c>
      <c r="M438" s="30">
        <f t="shared" si="27"/>
        <v>0</v>
      </c>
    </row>
    <row r="439" spans="1:13" x14ac:dyDescent="0.25">
      <c r="A439" s="26">
        <v>32702</v>
      </c>
      <c r="B439" s="25" t="s">
        <v>1333</v>
      </c>
      <c r="C439" s="26" t="str">
        <f t="shared" si="25"/>
        <v>06560</v>
      </c>
      <c r="D439" s="26">
        <v>4</v>
      </c>
      <c r="E439" s="75" t="s">
        <v>453</v>
      </c>
      <c r="F439" s="27" t="s">
        <v>1249</v>
      </c>
      <c r="G439" s="39" t="s">
        <v>191</v>
      </c>
      <c r="H439" s="40">
        <v>415881024</v>
      </c>
      <c r="I439" s="80">
        <f>SUMIF(Tabla1[SKU AVANTE],'Comanda F'!G439,Tabla1[PIEZAS])</f>
        <v>0</v>
      </c>
      <c r="J439" s="46">
        <v>39.840000000000003</v>
      </c>
      <c r="K439" s="29">
        <f t="shared" si="24"/>
        <v>0</v>
      </c>
      <c r="L439" s="28">
        <f t="shared" si="26"/>
        <v>46.214399999999998</v>
      </c>
      <c r="M439" s="30">
        <f t="shared" si="27"/>
        <v>0</v>
      </c>
    </row>
    <row r="440" spans="1:13" x14ac:dyDescent="0.25">
      <c r="A440" s="26">
        <v>32702</v>
      </c>
      <c r="B440" s="25" t="s">
        <v>1333</v>
      </c>
      <c r="C440" s="26" t="str">
        <f t="shared" si="25"/>
        <v>05172</v>
      </c>
      <c r="D440" s="26">
        <v>1</v>
      </c>
      <c r="E440" s="75" t="s">
        <v>454</v>
      </c>
      <c r="F440" s="27" t="s">
        <v>1246</v>
      </c>
      <c r="G440" s="39" t="s">
        <v>192</v>
      </c>
      <c r="H440" s="40">
        <v>415881003</v>
      </c>
      <c r="I440" s="80">
        <f>SUMIF(Tabla1[SKU AVANTE],'Comanda F'!G440,Tabla1[PIEZAS])</f>
        <v>0</v>
      </c>
      <c r="J440" s="46">
        <v>39.840000000000003</v>
      </c>
      <c r="K440" s="29">
        <f t="shared" si="24"/>
        <v>0</v>
      </c>
      <c r="L440" s="28">
        <f t="shared" si="26"/>
        <v>46.214399999999998</v>
      </c>
      <c r="M440" s="30">
        <f t="shared" si="27"/>
        <v>0</v>
      </c>
    </row>
    <row r="441" spans="1:13" x14ac:dyDescent="0.25">
      <c r="A441" s="26">
        <v>32702</v>
      </c>
      <c r="B441" s="25" t="s">
        <v>1333</v>
      </c>
      <c r="C441" s="26" t="str">
        <f t="shared" si="25"/>
        <v>05172</v>
      </c>
      <c r="D441" s="26">
        <v>2</v>
      </c>
      <c r="E441" s="75" t="s">
        <v>454</v>
      </c>
      <c r="F441" s="27" t="s">
        <v>1247</v>
      </c>
      <c r="G441" s="39" t="s">
        <v>193</v>
      </c>
      <c r="H441" s="40">
        <v>415881008</v>
      </c>
      <c r="I441" s="80">
        <f>SUMIF(Tabla1[SKU AVANTE],'Comanda F'!G441,Tabla1[PIEZAS])</f>
        <v>0</v>
      </c>
      <c r="J441" s="46">
        <v>39.840000000000003</v>
      </c>
      <c r="K441" s="29">
        <f t="shared" si="24"/>
        <v>0</v>
      </c>
      <c r="L441" s="28">
        <f t="shared" si="26"/>
        <v>46.214399999999998</v>
      </c>
      <c r="M441" s="30">
        <f t="shared" si="27"/>
        <v>0</v>
      </c>
    </row>
    <row r="442" spans="1:13" x14ac:dyDescent="0.25">
      <c r="A442" s="26">
        <v>32702</v>
      </c>
      <c r="B442" s="25" t="s">
        <v>1333</v>
      </c>
      <c r="C442" s="26" t="str">
        <f t="shared" si="25"/>
        <v>05172</v>
      </c>
      <c r="D442" s="26">
        <v>3</v>
      </c>
      <c r="E442" s="75" t="s">
        <v>454</v>
      </c>
      <c r="F442" s="27" t="s">
        <v>1248</v>
      </c>
      <c r="G442" s="39" t="s">
        <v>194</v>
      </c>
      <c r="H442" s="40">
        <v>415881013</v>
      </c>
      <c r="I442" s="80">
        <f>SUMIF(Tabla1[SKU AVANTE],'Comanda F'!G442,Tabla1[PIEZAS])</f>
        <v>0</v>
      </c>
      <c r="J442" s="46">
        <v>39.840000000000003</v>
      </c>
      <c r="K442" s="29">
        <f t="shared" si="24"/>
        <v>0</v>
      </c>
      <c r="L442" s="28">
        <f t="shared" si="26"/>
        <v>46.214399999999998</v>
      </c>
      <c r="M442" s="30">
        <f t="shared" si="27"/>
        <v>0</v>
      </c>
    </row>
    <row r="443" spans="1:13" x14ac:dyDescent="0.25">
      <c r="A443" s="26">
        <v>32702</v>
      </c>
      <c r="B443" s="25" t="s">
        <v>1333</v>
      </c>
      <c r="C443" s="26" t="str">
        <f t="shared" si="25"/>
        <v>05172</v>
      </c>
      <c r="D443" s="26">
        <v>4</v>
      </c>
      <c r="E443" s="75" t="s">
        <v>454</v>
      </c>
      <c r="F443" s="27" t="s">
        <v>1249</v>
      </c>
      <c r="G443" s="39" t="s">
        <v>195</v>
      </c>
      <c r="H443" s="40">
        <v>415881018</v>
      </c>
      <c r="I443" s="80">
        <f>SUMIF(Tabla1[SKU AVANTE],'Comanda F'!G443,Tabla1[PIEZAS])</f>
        <v>0</v>
      </c>
      <c r="J443" s="46">
        <v>39.840000000000003</v>
      </c>
      <c r="K443" s="29">
        <f t="shared" si="24"/>
        <v>0</v>
      </c>
      <c r="L443" s="28">
        <f t="shared" si="26"/>
        <v>46.214399999999998</v>
      </c>
      <c r="M443" s="30">
        <f t="shared" si="27"/>
        <v>0</v>
      </c>
    </row>
    <row r="444" spans="1:13" x14ac:dyDescent="0.25">
      <c r="A444" s="26">
        <v>32702</v>
      </c>
      <c r="B444" s="25" t="s">
        <v>1333</v>
      </c>
      <c r="C444" s="26" t="str">
        <f t="shared" si="25"/>
        <v>05172</v>
      </c>
      <c r="D444" s="26">
        <v>5</v>
      </c>
      <c r="E444" s="75" t="s">
        <v>454</v>
      </c>
      <c r="F444" s="27" t="s">
        <v>1250</v>
      </c>
      <c r="G444" s="39" t="s">
        <v>943</v>
      </c>
      <c r="H444" s="40">
        <v>435750001</v>
      </c>
      <c r="I444" s="80">
        <f>SUMIF(Tabla1[SKU AVANTE],'Comanda F'!G444,Tabla1[PIEZAS])</f>
        <v>0</v>
      </c>
      <c r="J444" s="46">
        <v>49.67</v>
      </c>
      <c r="K444" s="29">
        <f t="shared" si="24"/>
        <v>0</v>
      </c>
      <c r="L444" s="28">
        <f t="shared" si="26"/>
        <v>57.617199999999997</v>
      </c>
      <c r="M444" s="30">
        <f t="shared" si="27"/>
        <v>0</v>
      </c>
    </row>
    <row r="445" spans="1:13" x14ac:dyDescent="0.25">
      <c r="A445" s="26">
        <v>32702</v>
      </c>
      <c r="B445" s="25" t="s">
        <v>1333</v>
      </c>
      <c r="C445" s="26" t="str">
        <f t="shared" si="25"/>
        <v>A5301</v>
      </c>
      <c r="D445" s="26">
        <v>1</v>
      </c>
      <c r="E445" s="75" t="s">
        <v>461</v>
      </c>
      <c r="F445" s="27" t="s">
        <v>1246</v>
      </c>
      <c r="G445" s="39" t="s">
        <v>196</v>
      </c>
      <c r="H445" s="40">
        <v>415881005</v>
      </c>
      <c r="I445" s="80">
        <f>SUMIF(Tabla1[SKU AVANTE],'Comanda F'!G445,Tabla1[PIEZAS])</f>
        <v>0</v>
      </c>
      <c r="J445" s="46">
        <v>39.840000000000003</v>
      </c>
      <c r="K445" s="29">
        <f t="shared" si="24"/>
        <v>0</v>
      </c>
      <c r="L445" s="28">
        <f t="shared" si="26"/>
        <v>46.214399999999998</v>
      </c>
      <c r="M445" s="30">
        <f t="shared" si="27"/>
        <v>0</v>
      </c>
    </row>
    <row r="446" spans="1:13" x14ac:dyDescent="0.25">
      <c r="A446" s="26">
        <v>32702</v>
      </c>
      <c r="B446" s="25" t="s">
        <v>1333</v>
      </c>
      <c r="C446" s="26" t="str">
        <f t="shared" si="25"/>
        <v>A5301</v>
      </c>
      <c r="D446" s="26">
        <v>2</v>
      </c>
      <c r="E446" s="75" t="s">
        <v>461</v>
      </c>
      <c r="F446" s="27" t="s">
        <v>1247</v>
      </c>
      <c r="G446" s="39" t="s">
        <v>197</v>
      </c>
      <c r="H446" s="40">
        <v>415881010</v>
      </c>
      <c r="I446" s="80">
        <f>SUMIF(Tabla1[SKU AVANTE],'Comanda F'!G446,Tabla1[PIEZAS])</f>
        <v>0</v>
      </c>
      <c r="J446" s="46">
        <v>39.840000000000003</v>
      </c>
      <c r="K446" s="29">
        <f t="shared" si="24"/>
        <v>0</v>
      </c>
      <c r="L446" s="28">
        <f t="shared" si="26"/>
        <v>46.214399999999998</v>
      </c>
      <c r="M446" s="30">
        <f t="shared" si="27"/>
        <v>0</v>
      </c>
    </row>
    <row r="447" spans="1:13" x14ac:dyDescent="0.25">
      <c r="A447" s="26">
        <v>32702</v>
      </c>
      <c r="B447" s="25" t="s">
        <v>1333</v>
      </c>
      <c r="C447" s="26" t="str">
        <f t="shared" si="25"/>
        <v>A5301</v>
      </c>
      <c r="D447" s="26">
        <v>3</v>
      </c>
      <c r="E447" s="75" t="s">
        <v>461</v>
      </c>
      <c r="F447" s="27" t="s">
        <v>1248</v>
      </c>
      <c r="G447" s="39" t="s">
        <v>198</v>
      </c>
      <c r="H447" s="40">
        <v>415881015</v>
      </c>
      <c r="I447" s="80">
        <f>SUMIF(Tabla1[SKU AVANTE],'Comanda F'!G447,Tabla1[PIEZAS])</f>
        <v>0</v>
      </c>
      <c r="J447" s="46">
        <v>39.840000000000003</v>
      </c>
      <c r="K447" s="29">
        <f t="shared" si="24"/>
        <v>0</v>
      </c>
      <c r="L447" s="28">
        <f t="shared" si="26"/>
        <v>46.214399999999998</v>
      </c>
      <c r="M447" s="30">
        <f t="shared" si="27"/>
        <v>0</v>
      </c>
    </row>
    <row r="448" spans="1:13" x14ac:dyDescent="0.25">
      <c r="A448" s="26">
        <v>32702</v>
      </c>
      <c r="B448" s="25" t="s">
        <v>1333</v>
      </c>
      <c r="C448" s="26" t="str">
        <f t="shared" si="25"/>
        <v>A5301</v>
      </c>
      <c r="D448" s="26">
        <v>4</v>
      </c>
      <c r="E448" s="75" t="s">
        <v>461</v>
      </c>
      <c r="F448" s="27" t="s">
        <v>1249</v>
      </c>
      <c r="G448" s="39" t="s">
        <v>199</v>
      </c>
      <c r="H448" s="40">
        <v>415881020</v>
      </c>
      <c r="I448" s="80">
        <f>SUMIF(Tabla1[SKU AVANTE],'Comanda F'!G448,Tabla1[PIEZAS])</f>
        <v>0</v>
      </c>
      <c r="J448" s="46">
        <v>39.840000000000003</v>
      </c>
      <c r="K448" s="29">
        <f t="shared" si="24"/>
        <v>0</v>
      </c>
      <c r="L448" s="28">
        <f t="shared" si="26"/>
        <v>46.214399999999998</v>
      </c>
      <c r="M448" s="30">
        <f t="shared" si="27"/>
        <v>0</v>
      </c>
    </row>
    <row r="449" spans="1:13" x14ac:dyDescent="0.25">
      <c r="A449" s="26">
        <v>32702</v>
      </c>
      <c r="B449" s="25" t="s">
        <v>1333</v>
      </c>
      <c r="C449" s="26" t="str">
        <f t="shared" si="25"/>
        <v>05508</v>
      </c>
      <c r="D449" s="26">
        <v>1</v>
      </c>
      <c r="E449" s="75" t="s">
        <v>455</v>
      </c>
      <c r="F449" s="27" t="s">
        <v>1246</v>
      </c>
      <c r="G449" s="39" t="s">
        <v>200</v>
      </c>
      <c r="H449" s="40">
        <v>415881025</v>
      </c>
      <c r="I449" s="80">
        <f>SUMIF(Tabla1[SKU AVANTE],'Comanda F'!G449,Tabla1[PIEZAS])</f>
        <v>0</v>
      </c>
      <c r="J449" s="46">
        <v>39.840000000000003</v>
      </c>
      <c r="K449" s="29">
        <f t="shared" si="24"/>
        <v>0</v>
      </c>
      <c r="L449" s="28">
        <f t="shared" si="26"/>
        <v>46.214399999999998</v>
      </c>
      <c r="M449" s="30">
        <f t="shared" si="27"/>
        <v>0</v>
      </c>
    </row>
    <row r="450" spans="1:13" x14ac:dyDescent="0.25">
      <c r="A450" s="26">
        <v>32702</v>
      </c>
      <c r="B450" s="25" t="s">
        <v>1333</v>
      </c>
      <c r="C450" s="26" t="str">
        <f t="shared" si="25"/>
        <v>05508</v>
      </c>
      <c r="D450" s="26">
        <v>2</v>
      </c>
      <c r="E450" s="75" t="s">
        <v>455</v>
      </c>
      <c r="F450" s="27" t="s">
        <v>1247</v>
      </c>
      <c r="G450" s="39" t="s">
        <v>201</v>
      </c>
      <c r="H450" s="40">
        <v>415881026</v>
      </c>
      <c r="I450" s="80">
        <f>SUMIF(Tabla1[SKU AVANTE],'Comanda F'!G450,Tabla1[PIEZAS])</f>
        <v>0</v>
      </c>
      <c r="J450" s="46">
        <v>39.840000000000003</v>
      </c>
      <c r="K450" s="29">
        <f t="shared" si="24"/>
        <v>0</v>
      </c>
      <c r="L450" s="28">
        <f t="shared" si="26"/>
        <v>46.214399999999998</v>
      </c>
      <c r="M450" s="30">
        <f t="shared" si="27"/>
        <v>0</v>
      </c>
    </row>
    <row r="451" spans="1:13" x14ac:dyDescent="0.25">
      <c r="A451" s="26">
        <v>32702</v>
      </c>
      <c r="B451" s="25" t="s">
        <v>1333</v>
      </c>
      <c r="C451" s="26" t="str">
        <f t="shared" si="25"/>
        <v>05508</v>
      </c>
      <c r="D451" s="26">
        <v>3</v>
      </c>
      <c r="E451" s="75" t="s">
        <v>455</v>
      </c>
      <c r="F451" s="27" t="s">
        <v>1248</v>
      </c>
      <c r="G451" s="39" t="s">
        <v>202</v>
      </c>
      <c r="H451" s="40">
        <v>415881027</v>
      </c>
      <c r="I451" s="80">
        <f>SUMIF(Tabla1[SKU AVANTE],'Comanda F'!G451,Tabla1[PIEZAS])</f>
        <v>0</v>
      </c>
      <c r="J451" s="46">
        <v>39.840000000000003</v>
      </c>
      <c r="K451" s="29">
        <f t="shared" si="24"/>
        <v>0</v>
      </c>
      <c r="L451" s="28">
        <f t="shared" si="26"/>
        <v>46.214399999999998</v>
      </c>
      <c r="M451" s="30">
        <f t="shared" si="27"/>
        <v>0</v>
      </c>
    </row>
    <row r="452" spans="1:13" x14ac:dyDescent="0.25">
      <c r="A452" s="26">
        <v>32702</v>
      </c>
      <c r="B452" s="25" t="s">
        <v>1333</v>
      </c>
      <c r="C452" s="26" t="str">
        <f t="shared" si="25"/>
        <v>05508</v>
      </c>
      <c r="D452" s="26">
        <v>4</v>
      </c>
      <c r="E452" s="75" t="s">
        <v>455</v>
      </c>
      <c r="F452" s="27" t="s">
        <v>1249</v>
      </c>
      <c r="G452" s="39" t="s">
        <v>203</v>
      </c>
      <c r="H452" s="40">
        <v>415881028</v>
      </c>
      <c r="I452" s="80">
        <f>SUMIF(Tabla1[SKU AVANTE],'Comanda F'!G452,Tabla1[PIEZAS])</f>
        <v>0</v>
      </c>
      <c r="J452" s="46">
        <v>39.840000000000003</v>
      </c>
      <c r="K452" s="29">
        <f t="shared" si="24"/>
        <v>0</v>
      </c>
      <c r="L452" s="28">
        <f t="shared" si="26"/>
        <v>46.214399999999998</v>
      </c>
      <c r="M452" s="30">
        <f t="shared" si="27"/>
        <v>0</v>
      </c>
    </row>
    <row r="453" spans="1:13" x14ac:dyDescent="0.25">
      <c r="A453" s="26">
        <v>32702</v>
      </c>
      <c r="B453" s="25" t="s">
        <v>1333</v>
      </c>
      <c r="C453" s="26" t="str">
        <f t="shared" si="25"/>
        <v>05508</v>
      </c>
      <c r="D453" s="26">
        <v>5</v>
      </c>
      <c r="E453" s="75" t="s">
        <v>455</v>
      </c>
      <c r="F453" s="27" t="s">
        <v>1250</v>
      </c>
      <c r="G453" s="39" t="s">
        <v>945</v>
      </c>
      <c r="H453" s="40">
        <v>415881062</v>
      </c>
      <c r="I453" s="80">
        <f>SUMIF(Tabla1[SKU AVANTE],'Comanda F'!G453,Tabla1[PIEZAS])</f>
        <v>0</v>
      </c>
      <c r="J453" s="46">
        <v>49.67</v>
      </c>
      <c r="K453" s="29">
        <f t="shared" si="24"/>
        <v>0</v>
      </c>
      <c r="L453" s="28">
        <f t="shared" si="26"/>
        <v>57.617199999999997</v>
      </c>
      <c r="M453" s="30">
        <f t="shared" si="27"/>
        <v>0</v>
      </c>
    </row>
    <row r="454" spans="1:13" x14ac:dyDescent="0.25">
      <c r="A454" s="26">
        <v>32702</v>
      </c>
      <c r="B454" s="25" t="s">
        <v>1333</v>
      </c>
      <c r="C454" s="26" t="str">
        <f t="shared" si="25"/>
        <v>A5432</v>
      </c>
      <c r="D454" s="26">
        <v>1</v>
      </c>
      <c r="E454" s="75" t="s">
        <v>458</v>
      </c>
      <c r="F454" s="27" t="s">
        <v>1246</v>
      </c>
      <c r="G454" s="39" t="s">
        <v>204</v>
      </c>
      <c r="H454" s="40">
        <v>415881029</v>
      </c>
      <c r="I454" s="80">
        <f>SUMIF(Tabla1[SKU AVANTE],'Comanda F'!G454,Tabla1[PIEZAS])</f>
        <v>0</v>
      </c>
      <c r="J454" s="46">
        <v>39.840000000000003</v>
      </c>
      <c r="K454" s="29">
        <f t="shared" si="24"/>
        <v>0</v>
      </c>
      <c r="L454" s="28">
        <f t="shared" si="26"/>
        <v>46.214399999999998</v>
      </c>
      <c r="M454" s="30">
        <f t="shared" si="27"/>
        <v>0</v>
      </c>
    </row>
    <row r="455" spans="1:13" x14ac:dyDescent="0.25">
      <c r="A455" s="26">
        <v>32702</v>
      </c>
      <c r="B455" s="25" t="s">
        <v>1333</v>
      </c>
      <c r="C455" s="26" t="str">
        <f t="shared" si="25"/>
        <v>A5432</v>
      </c>
      <c r="D455" s="26">
        <v>2</v>
      </c>
      <c r="E455" s="75" t="s">
        <v>458</v>
      </c>
      <c r="F455" s="27" t="s">
        <v>1247</v>
      </c>
      <c r="G455" s="39" t="s">
        <v>205</v>
      </c>
      <c r="H455" s="40">
        <v>415881030</v>
      </c>
      <c r="I455" s="80">
        <f>SUMIF(Tabla1[SKU AVANTE],'Comanda F'!G455,Tabla1[PIEZAS])</f>
        <v>0</v>
      </c>
      <c r="J455" s="46">
        <v>39.840000000000003</v>
      </c>
      <c r="K455" s="29">
        <f t="shared" ref="K455:K518" si="28">I455*J455</f>
        <v>0</v>
      </c>
      <c r="L455" s="28">
        <f t="shared" si="26"/>
        <v>46.214399999999998</v>
      </c>
      <c r="M455" s="30">
        <f t="shared" si="27"/>
        <v>0</v>
      </c>
    </row>
    <row r="456" spans="1:13" x14ac:dyDescent="0.25">
      <c r="A456" s="26">
        <v>32702</v>
      </c>
      <c r="B456" s="25" t="s">
        <v>1333</v>
      </c>
      <c r="C456" s="26" t="str">
        <f t="shared" ref="C456:C519" si="29">RIGHT(G456,5)</f>
        <v>A5432</v>
      </c>
      <c r="D456" s="26">
        <v>3</v>
      </c>
      <c r="E456" s="75" t="s">
        <v>458</v>
      </c>
      <c r="F456" s="27" t="s">
        <v>1248</v>
      </c>
      <c r="G456" s="39" t="s">
        <v>206</v>
      </c>
      <c r="H456" s="40">
        <v>415881031</v>
      </c>
      <c r="I456" s="80">
        <f>SUMIF(Tabla1[SKU AVANTE],'Comanda F'!G456,Tabla1[PIEZAS])</f>
        <v>0</v>
      </c>
      <c r="J456" s="46">
        <v>39.840000000000003</v>
      </c>
      <c r="K456" s="29">
        <f t="shared" si="28"/>
        <v>0</v>
      </c>
      <c r="L456" s="28">
        <f t="shared" ref="L456:L519" si="30">+J456*1.16</f>
        <v>46.214399999999998</v>
      </c>
      <c r="M456" s="30">
        <f t="shared" ref="M456:M519" si="31">+I456*L456</f>
        <v>0</v>
      </c>
    </row>
    <row r="457" spans="1:13" x14ac:dyDescent="0.25">
      <c r="A457" s="26">
        <v>32702</v>
      </c>
      <c r="B457" s="25" t="s">
        <v>1333</v>
      </c>
      <c r="C457" s="26" t="str">
        <f t="shared" si="29"/>
        <v>A5432</v>
      </c>
      <c r="D457" s="26">
        <v>4</v>
      </c>
      <c r="E457" s="75" t="s">
        <v>458</v>
      </c>
      <c r="F457" s="27" t="s">
        <v>1249</v>
      </c>
      <c r="G457" s="39" t="s">
        <v>207</v>
      </c>
      <c r="H457" s="40">
        <v>415881032</v>
      </c>
      <c r="I457" s="80">
        <f>SUMIF(Tabla1[SKU AVANTE],'Comanda F'!G457,Tabla1[PIEZAS])</f>
        <v>0</v>
      </c>
      <c r="J457" s="46">
        <v>39.840000000000003</v>
      </c>
      <c r="K457" s="29">
        <f t="shared" si="28"/>
        <v>0</v>
      </c>
      <c r="L457" s="28">
        <f t="shared" si="30"/>
        <v>46.214399999999998</v>
      </c>
      <c r="M457" s="30">
        <f t="shared" si="31"/>
        <v>0</v>
      </c>
    </row>
    <row r="458" spans="1:13" ht="24" x14ac:dyDescent="0.25">
      <c r="A458" s="26">
        <v>32702</v>
      </c>
      <c r="B458" s="25" t="s">
        <v>1333</v>
      </c>
      <c r="C458" s="26" t="str">
        <f t="shared" si="29"/>
        <v>D7122</v>
      </c>
      <c r="D458" s="26">
        <v>1</v>
      </c>
      <c r="E458" s="75" t="s">
        <v>826</v>
      </c>
      <c r="F458" s="27" t="s">
        <v>1246</v>
      </c>
      <c r="G458" s="39" t="s">
        <v>822</v>
      </c>
      <c r="H458" s="40">
        <v>447435001</v>
      </c>
      <c r="I458" s="80">
        <f>SUMIF(Tabla1[SKU AVANTE],'Comanda F'!G458,Tabla1[PIEZAS])</f>
        <v>0</v>
      </c>
      <c r="J458" s="46">
        <v>39.840000000000003</v>
      </c>
      <c r="K458" s="29">
        <f t="shared" si="28"/>
        <v>0</v>
      </c>
      <c r="L458" s="28">
        <f t="shared" si="30"/>
        <v>46.214399999999998</v>
      </c>
      <c r="M458" s="30">
        <f t="shared" si="31"/>
        <v>0</v>
      </c>
    </row>
    <row r="459" spans="1:13" ht="24" x14ac:dyDescent="0.25">
      <c r="A459" s="26">
        <v>32702</v>
      </c>
      <c r="B459" s="25" t="s">
        <v>1333</v>
      </c>
      <c r="C459" s="26" t="str">
        <f t="shared" si="29"/>
        <v>D7122</v>
      </c>
      <c r="D459" s="26">
        <v>2</v>
      </c>
      <c r="E459" s="75" t="s">
        <v>826</v>
      </c>
      <c r="F459" s="27" t="s">
        <v>1247</v>
      </c>
      <c r="G459" s="39" t="s">
        <v>823</v>
      </c>
      <c r="H459" s="40">
        <v>447435002</v>
      </c>
      <c r="I459" s="80">
        <f>SUMIF(Tabla1[SKU AVANTE],'Comanda F'!G459,Tabla1[PIEZAS])</f>
        <v>0</v>
      </c>
      <c r="J459" s="46">
        <v>39.840000000000003</v>
      </c>
      <c r="K459" s="29">
        <f t="shared" si="28"/>
        <v>0</v>
      </c>
      <c r="L459" s="28">
        <f t="shared" si="30"/>
        <v>46.214399999999998</v>
      </c>
      <c r="M459" s="30">
        <f t="shared" si="31"/>
        <v>0</v>
      </c>
    </row>
    <row r="460" spans="1:13" ht="24" x14ac:dyDescent="0.25">
      <c r="A460" s="26">
        <v>32702</v>
      </c>
      <c r="B460" s="25" t="s">
        <v>1333</v>
      </c>
      <c r="C460" s="26" t="str">
        <f t="shared" si="29"/>
        <v>D7122</v>
      </c>
      <c r="D460" s="26">
        <v>3</v>
      </c>
      <c r="E460" s="75" t="s">
        <v>826</v>
      </c>
      <c r="F460" s="27" t="s">
        <v>1248</v>
      </c>
      <c r="G460" s="39" t="s">
        <v>824</v>
      </c>
      <c r="H460" s="40">
        <v>447435003</v>
      </c>
      <c r="I460" s="80">
        <f>SUMIF(Tabla1[SKU AVANTE],'Comanda F'!G460,Tabla1[PIEZAS])</f>
        <v>0</v>
      </c>
      <c r="J460" s="46">
        <v>39.840000000000003</v>
      </c>
      <c r="K460" s="29">
        <f t="shared" si="28"/>
        <v>0</v>
      </c>
      <c r="L460" s="28">
        <f t="shared" si="30"/>
        <v>46.214399999999998</v>
      </c>
      <c r="M460" s="30">
        <f t="shared" si="31"/>
        <v>0</v>
      </c>
    </row>
    <row r="461" spans="1:13" ht="24" x14ac:dyDescent="0.25">
      <c r="A461" s="26">
        <v>32702</v>
      </c>
      <c r="B461" s="25" t="s">
        <v>1333</v>
      </c>
      <c r="C461" s="26" t="str">
        <f t="shared" si="29"/>
        <v>D7122</v>
      </c>
      <c r="D461" s="26">
        <v>4</v>
      </c>
      <c r="E461" s="75" t="s">
        <v>826</v>
      </c>
      <c r="F461" s="27" t="s">
        <v>1249</v>
      </c>
      <c r="G461" s="39" t="s">
        <v>825</v>
      </c>
      <c r="H461" s="40">
        <v>447435004</v>
      </c>
      <c r="I461" s="80">
        <f>SUMIF(Tabla1[SKU AVANTE],'Comanda F'!G461,Tabla1[PIEZAS])</f>
        <v>0</v>
      </c>
      <c r="J461" s="46">
        <v>39.840000000000003</v>
      </c>
      <c r="K461" s="29">
        <f t="shared" si="28"/>
        <v>0</v>
      </c>
      <c r="L461" s="28">
        <f t="shared" si="30"/>
        <v>46.214399999999998</v>
      </c>
      <c r="M461" s="30">
        <f t="shared" si="31"/>
        <v>0</v>
      </c>
    </row>
    <row r="462" spans="1:13" ht="24" x14ac:dyDescent="0.25">
      <c r="A462" s="26">
        <v>32702</v>
      </c>
      <c r="B462" s="25" t="s">
        <v>1333</v>
      </c>
      <c r="C462" s="26" t="str">
        <f t="shared" si="29"/>
        <v>05717</v>
      </c>
      <c r="D462" s="26">
        <v>1</v>
      </c>
      <c r="E462" s="75" t="s">
        <v>465</v>
      </c>
      <c r="F462" s="27" t="s">
        <v>1246</v>
      </c>
      <c r="G462" s="39" t="s">
        <v>208</v>
      </c>
      <c r="H462" s="40">
        <v>415881053</v>
      </c>
      <c r="I462" s="80">
        <f>SUMIF(Tabla1[SKU AVANTE],'Comanda F'!G462,Tabla1[PIEZAS])</f>
        <v>0</v>
      </c>
      <c r="J462" s="46">
        <v>39.840000000000003</v>
      </c>
      <c r="K462" s="29">
        <f t="shared" si="28"/>
        <v>0</v>
      </c>
      <c r="L462" s="28">
        <f t="shared" si="30"/>
        <v>46.214399999999998</v>
      </c>
      <c r="M462" s="30">
        <f t="shared" si="31"/>
        <v>0</v>
      </c>
    </row>
    <row r="463" spans="1:13" ht="24" x14ac:dyDescent="0.25">
      <c r="A463" s="26">
        <v>32702</v>
      </c>
      <c r="B463" s="25" t="s">
        <v>1333</v>
      </c>
      <c r="C463" s="26" t="str">
        <f t="shared" si="29"/>
        <v>05717</v>
      </c>
      <c r="D463" s="26">
        <v>2</v>
      </c>
      <c r="E463" s="75" t="s">
        <v>465</v>
      </c>
      <c r="F463" s="27" t="s">
        <v>1247</v>
      </c>
      <c r="G463" s="39" t="s">
        <v>209</v>
      </c>
      <c r="H463" s="40">
        <v>415881054</v>
      </c>
      <c r="I463" s="80">
        <f>SUMIF(Tabla1[SKU AVANTE],'Comanda F'!G463,Tabla1[PIEZAS])</f>
        <v>0</v>
      </c>
      <c r="J463" s="46">
        <v>39.840000000000003</v>
      </c>
      <c r="K463" s="29">
        <f t="shared" si="28"/>
        <v>0</v>
      </c>
      <c r="L463" s="28">
        <f t="shared" si="30"/>
        <v>46.214399999999998</v>
      </c>
      <c r="M463" s="30">
        <f t="shared" si="31"/>
        <v>0</v>
      </c>
    </row>
    <row r="464" spans="1:13" ht="24" x14ac:dyDescent="0.25">
      <c r="A464" s="26">
        <v>32702</v>
      </c>
      <c r="B464" s="25" t="s">
        <v>1333</v>
      </c>
      <c r="C464" s="26" t="str">
        <f t="shared" si="29"/>
        <v>05717</v>
      </c>
      <c r="D464" s="26">
        <v>3</v>
      </c>
      <c r="E464" s="75" t="s">
        <v>465</v>
      </c>
      <c r="F464" s="27" t="s">
        <v>1248</v>
      </c>
      <c r="G464" s="39" t="s">
        <v>210</v>
      </c>
      <c r="H464" s="40">
        <v>415881055</v>
      </c>
      <c r="I464" s="80">
        <f>SUMIF(Tabla1[SKU AVANTE],'Comanda F'!G464,Tabla1[PIEZAS])</f>
        <v>0</v>
      </c>
      <c r="J464" s="46">
        <v>39.840000000000003</v>
      </c>
      <c r="K464" s="29">
        <f t="shared" si="28"/>
        <v>0</v>
      </c>
      <c r="L464" s="28">
        <f t="shared" si="30"/>
        <v>46.214399999999998</v>
      </c>
      <c r="M464" s="30">
        <f t="shared" si="31"/>
        <v>0</v>
      </c>
    </row>
    <row r="465" spans="1:13" ht="24" x14ac:dyDescent="0.25">
      <c r="A465" s="26">
        <v>32702</v>
      </c>
      <c r="B465" s="25" t="s">
        <v>1333</v>
      </c>
      <c r="C465" s="26" t="str">
        <f t="shared" si="29"/>
        <v>05717</v>
      </c>
      <c r="D465" s="26">
        <v>4</v>
      </c>
      <c r="E465" s="75" t="s">
        <v>465</v>
      </c>
      <c r="F465" s="27" t="s">
        <v>1249</v>
      </c>
      <c r="G465" s="39" t="s">
        <v>211</v>
      </c>
      <c r="H465" s="40">
        <v>415881056</v>
      </c>
      <c r="I465" s="80">
        <f>SUMIF(Tabla1[SKU AVANTE],'Comanda F'!G465,Tabla1[PIEZAS])</f>
        <v>0</v>
      </c>
      <c r="J465" s="46">
        <v>39.840000000000003</v>
      </c>
      <c r="K465" s="29">
        <f t="shared" si="28"/>
        <v>0</v>
      </c>
      <c r="L465" s="28">
        <f t="shared" si="30"/>
        <v>46.214399999999998</v>
      </c>
      <c r="M465" s="30">
        <f t="shared" si="31"/>
        <v>0</v>
      </c>
    </row>
    <row r="466" spans="1:13" x14ac:dyDescent="0.25">
      <c r="A466" s="26">
        <v>32702</v>
      </c>
      <c r="B466" s="25" t="s">
        <v>1333</v>
      </c>
      <c r="C466" s="26" t="str">
        <f t="shared" si="29"/>
        <v>D5835</v>
      </c>
      <c r="D466" s="26">
        <v>1</v>
      </c>
      <c r="E466" s="75" t="s">
        <v>731</v>
      </c>
      <c r="F466" s="27" t="s">
        <v>1246</v>
      </c>
      <c r="G466" s="39" t="s">
        <v>920</v>
      </c>
      <c r="H466" s="40">
        <v>449365001</v>
      </c>
      <c r="I466" s="80">
        <f>SUMIF(Tabla1[SKU AVANTE],'Comanda F'!G466,Tabla1[PIEZAS])</f>
        <v>0</v>
      </c>
      <c r="J466" s="46">
        <v>39.840000000000003</v>
      </c>
      <c r="K466" s="29">
        <f t="shared" si="28"/>
        <v>0</v>
      </c>
      <c r="L466" s="28">
        <f t="shared" si="30"/>
        <v>46.214399999999998</v>
      </c>
      <c r="M466" s="30">
        <f t="shared" si="31"/>
        <v>0</v>
      </c>
    </row>
    <row r="467" spans="1:13" x14ac:dyDescent="0.25">
      <c r="A467" s="26">
        <v>32702</v>
      </c>
      <c r="B467" s="25" t="s">
        <v>1333</v>
      </c>
      <c r="C467" s="26" t="str">
        <f t="shared" si="29"/>
        <v>D5835</v>
      </c>
      <c r="D467" s="26">
        <v>2</v>
      </c>
      <c r="E467" s="75" t="s">
        <v>731</v>
      </c>
      <c r="F467" s="27" t="s">
        <v>1247</v>
      </c>
      <c r="G467" s="39" t="s">
        <v>921</v>
      </c>
      <c r="H467" s="40">
        <v>449365002</v>
      </c>
      <c r="I467" s="80">
        <f>SUMIF(Tabla1[SKU AVANTE],'Comanda F'!G467,Tabla1[PIEZAS])</f>
        <v>0</v>
      </c>
      <c r="J467" s="46">
        <v>39.840000000000003</v>
      </c>
      <c r="K467" s="29">
        <f t="shared" si="28"/>
        <v>0</v>
      </c>
      <c r="L467" s="28">
        <f t="shared" si="30"/>
        <v>46.214399999999998</v>
      </c>
      <c r="M467" s="30">
        <f t="shared" si="31"/>
        <v>0</v>
      </c>
    </row>
    <row r="468" spans="1:13" x14ac:dyDescent="0.25">
      <c r="A468" s="26">
        <v>32702</v>
      </c>
      <c r="B468" s="25" t="s">
        <v>1333</v>
      </c>
      <c r="C468" s="26" t="str">
        <f t="shared" si="29"/>
        <v>D5835</v>
      </c>
      <c r="D468" s="26">
        <v>3</v>
      </c>
      <c r="E468" s="75" t="s">
        <v>731</v>
      </c>
      <c r="F468" s="27" t="s">
        <v>1248</v>
      </c>
      <c r="G468" s="39" t="s">
        <v>922</v>
      </c>
      <c r="H468" s="40">
        <v>449365003</v>
      </c>
      <c r="I468" s="80">
        <f>SUMIF(Tabla1[SKU AVANTE],'Comanda F'!G468,Tabla1[PIEZAS])</f>
        <v>0</v>
      </c>
      <c r="J468" s="46">
        <v>39.840000000000003</v>
      </c>
      <c r="K468" s="29">
        <f t="shared" si="28"/>
        <v>0</v>
      </c>
      <c r="L468" s="28">
        <f t="shared" si="30"/>
        <v>46.214399999999998</v>
      </c>
      <c r="M468" s="30">
        <f t="shared" si="31"/>
        <v>0</v>
      </c>
    </row>
    <row r="469" spans="1:13" x14ac:dyDescent="0.25">
      <c r="A469" s="26">
        <v>32702</v>
      </c>
      <c r="B469" s="25" t="s">
        <v>1333</v>
      </c>
      <c r="C469" s="26" t="str">
        <f t="shared" si="29"/>
        <v>D5835</v>
      </c>
      <c r="D469" s="26">
        <v>4</v>
      </c>
      <c r="E469" s="75" t="s">
        <v>731</v>
      </c>
      <c r="F469" s="27" t="s">
        <v>1249</v>
      </c>
      <c r="G469" s="39" t="s">
        <v>923</v>
      </c>
      <c r="H469" s="40">
        <v>449365004</v>
      </c>
      <c r="I469" s="80">
        <f>SUMIF(Tabla1[SKU AVANTE],'Comanda F'!G469,Tabla1[PIEZAS])</f>
        <v>0</v>
      </c>
      <c r="J469" s="46">
        <v>39.840000000000003</v>
      </c>
      <c r="K469" s="29">
        <f t="shared" si="28"/>
        <v>0</v>
      </c>
      <c r="L469" s="28">
        <f t="shared" si="30"/>
        <v>46.214399999999998</v>
      </c>
      <c r="M469" s="30">
        <f t="shared" si="31"/>
        <v>0</v>
      </c>
    </row>
    <row r="470" spans="1:13" x14ac:dyDescent="0.25">
      <c r="A470" s="26">
        <v>32873</v>
      </c>
      <c r="B470" s="25" t="s">
        <v>1334</v>
      </c>
      <c r="C470" s="26" t="str">
        <f t="shared" si="29"/>
        <v>C6603</v>
      </c>
      <c r="D470" s="26">
        <v>1</v>
      </c>
      <c r="E470" s="75" t="s">
        <v>445</v>
      </c>
      <c r="F470" s="27" t="s">
        <v>1233</v>
      </c>
      <c r="G470" s="39" t="s">
        <v>618</v>
      </c>
      <c r="H470" s="40">
        <v>416016001</v>
      </c>
      <c r="I470" s="80">
        <f>SUMIF(Tabla1[SKU AVANTE],'Comanda F'!G470,Tabla1[PIEZAS])</f>
        <v>0</v>
      </c>
      <c r="J470" s="46">
        <v>29.818999999999999</v>
      </c>
      <c r="K470" s="29">
        <f t="shared" si="28"/>
        <v>0</v>
      </c>
      <c r="L470" s="28">
        <f t="shared" si="30"/>
        <v>34.590039999999995</v>
      </c>
      <c r="M470" s="30">
        <f t="shared" si="31"/>
        <v>0</v>
      </c>
    </row>
    <row r="471" spans="1:13" x14ac:dyDescent="0.25">
      <c r="A471" s="26">
        <v>32873</v>
      </c>
      <c r="B471" s="25" t="s">
        <v>1334</v>
      </c>
      <c r="C471" s="26" t="str">
        <f t="shared" si="29"/>
        <v>C6603</v>
      </c>
      <c r="D471" s="26">
        <v>2</v>
      </c>
      <c r="E471" s="75" t="s">
        <v>445</v>
      </c>
      <c r="F471" s="27" t="s">
        <v>1234</v>
      </c>
      <c r="G471" s="39" t="s">
        <v>621</v>
      </c>
      <c r="H471" s="40">
        <v>416016004</v>
      </c>
      <c r="I471" s="80">
        <f>SUMIF(Tabla1[SKU AVANTE],'Comanda F'!G471,Tabla1[PIEZAS])</f>
        <v>0</v>
      </c>
      <c r="J471" s="46">
        <v>29.818999999999999</v>
      </c>
      <c r="K471" s="29">
        <f t="shared" si="28"/>
        <v>0</v>
      </c>
      <c r="L471" s="28">
        <f t="shared" si="30"/>
        <v>34.590039999999995</v>
      </c>
      <c r="M471" s="30">
        <f t="shared" si="31"/>
        <v>0</v>
      </c>
    </row>
    <row r="472" spans="1:13" x14ac:dyDescent="0.25">
      <c r="A472" s="26">
        <v>32873</v>
      </c>
      <c r="B472" s="25" t="s">
        <v>1334</v>
      </c>
      <c r="C472" s="26" t="str">
        <f t="shared" si="29"/>
        <v>C6603</v>
      </c>
      <c r="D472" s="26">
        <v>3</v>
      </c>
      <c r="E472" s="75" t="s">
        <v>445</v>
      </c>
      <c r="F472" s="27" t="s">
        <v>1235</v>
      </c>
      <c r="G472" s="39" t="s">
        <v>620</v>
      </c>
      <c r="H472" s="40">
        <v>416016003</v>
      </c>
      <c r="I472" s="80">
        <f>SUMIF(Tabla1[SKU AVANTE],'Comanda F'!G472,Tabla1[PIEZAS])</f>
        <v>0</v>
      </c>
      <c r="J472" s="46">
        <v>29.818999999999999</v>
      </c>
      <c r="K472" s="29">
        <f t="shared" si="28"/>
        <v>0</v>
      </c>
      <c r="L472" s="28">
        <f t="shared" si="30"/>
        <v>34.590039999999995</v>
      </c>
      <c r="M472" s="30">
        <f t="shared" si="31"/>
        <v>0</v>
      </c>
    </row>
    <row r="473" spans="1:13" x14ac:dyDescent="0.25">
      <c r="A473" s="26">
        <v>32873</v>
      </c>
      <c r="B473" s="25" t="s">
        <v>1334</v>
      </c>
      <c r="C473" s="26" t="str">
        <f t="shared" si="29"/>
        <v>C6603</v>
      </c>
      <c r="D473" s="26">
        <v>4</v>
      </c>
      <c r="E473" s="75" t="s">
        <v>445</v>
      </c>
      <c r="F473" s="27" t="s">
        <v>1236</v>
      </c>
      <c r="G473" s="39" t="s">
        <v>619</v>
      </c>
      <c r="H473" s="40">
        <v>416016002</v>
      </c>
      <c r="I473" s="80">
        <f>SUMIF(Tabla1[SKU AVANTE],'Comanda F'!G473,Tabla1[PIEZAS])</f>
        <v>0</v>
      </c>
      <c r="J473" s="46">
        <v>29.818999999999999</v>
      </c>
      <c r="K473" s="29">
        <f t="shared" si="28"/>
        <v>0</v>
      </c>
      <c r="L473" s="28">
        <f t="shared" si="30"/>
        <v>34.590039999999995</v>
      </c>
      <c r="M473" s="30">
        <f t="shared" si="31"/>
        <v>0</v>
      </c>
    </row>
    <row r="474" spans="1:13" x14ac:dyDescent="0.25">
      <c r="A474" s="26">
        <v>32873</v>
      </c>
      <c r="B474" s="25" t="s">
        <v>1334</v>
      </c>
      <c r="C474" s="26" t="str">
        <f t="shared" si="29"/>
        <v>C6603</v>
      </c>
      <c r="D474" s="26">
        <v>5</v>
      </c>
      <c r="E474" s="75" t="s">
        <v>445</v>
      </c>
      <c r="F474" s="27" t="s">
        <v>1251</v>
      </c>
      <c r="G474" s="39" t="s">
        <v>955</v>
      </c>
      <c r="H474" s="40">
        <v>416016037</v>
      </c>
      <c r="I474" s="80">
        <f>SUMIF(Tabla1[SKU AVANTE],'Comanda F'!G474,Tabla1[PIEZAS])</f>
        <v>0</v>
      </c>
      <c r="J474" s="46">
        <v>34.5</v>
      </c>
      <c r="K474" s="29">
        <f t="shared" si="28"/>
        <v>0</v>
      </c>
      <c r="L474" s="28">
        <f t="shared" si="30"/>
        <v>40.019999999999996</v>
      </c>
      <c r="M474" s="30">
        <f t="shared" si="31"/>
        <v>0</v>
      </c>
    </row>
    <row r="475" spans="1:13" x14ac:dyDescent="0.25">
      <c r="A475" s="26">
        <v>32873</v>
      </c>
      <c r="B475" s="25" t="s">
        <v>1334</v>
      </c>
      <c r="C475" s="26" t="str">
        <f t="shared" si="29"/>
        <v>05404</v>
      </c>
      <c r="D475" s="26">
        <v>1</v>
      </c>
      <c r="E475" s="75" t="s">
        <v>446</v>
      </c>
      <c r="F475" s="27" t="s">
        <v>1233</v>
      </c>
      <c r="G475" s="39" t="s">
        <v>622</v>
      </c>
      <c r="H475" s="40">
        <v>416016017</v>
      </c>
      <c r="I475" s="80">
        <f>SUMIF(Tabla1[SKU AVANTE],'Comanda F'!G475,Tabla1[PIEZAS])</f>
        <v>0</v>
      </c>
      <c r="J475" s="46">
        <v>29.818999999999999</v>
      </c>
      <c r="K475" s="29">
        <f t="shared" si="28"/>
        <v>0</v>
      </c>
      <c r="L475" s="28">
        <f t="shared" si="30"/>
        <v>34.590039999999995</v>
      </c>
      <c r="M475" s="30">
        <f t="shared" si="31"/>
        <v>0</v>
      </c>
    </row>
    <row r="476" spans="1:13" x14ac:dyDescent="0.25">
      <c r="A476" s="26">
        <v>32873</v>
      </c>
      <c r="B476" s="25" t="s">
        <v>1334</v>
      </c>
      <c r="C476" s="26" t="str">
        <f t="shared" si="29"/>
        <v>05404</v>
      </c>
      <c r="D476" s="26">
        <v>2</v>
      </c>
      <c r="E476" s="75" t="s">
        <v>446</v>
      </c>
      <c r="F476" s="27" t="s">
        <v>1234</v>
      </c>
      <c r="G476" s="39" t="s">
        <v>625</v>
      </c>
      <c r="H476" s="40">
        <v>416016020</v>
      </c>
      <c r="I476" s="80">
        <f>SUMIF(Tabla1[SKU AVANTE],'Comanda F'!G476,Tabla1[PIEZAS])</f>
        <v>0</v>
      </c>
      <c r="J476" s="46">
        <v>29.818999999999999</v>
      </c>
      <c r="K476" s="29">
        <f t="shared" si="28"/>
        <v>0</v>
      </c>
      <c r="L476" s="28">
        <f t="shared" si="30"/>
        <v>34.590039999999995</v>
      </c>
      <c r="M476" s="30">
        <f t="shared" si="31"/>
        <v>0</v>
      </c>
    </row>
    <row r="477" spans="1:13" x14ac:dyDescent="0.25">
      <c r="A477" s="26">
        <v>32873</v>
      </c>
      <c r="B477" s="25" t="s">
        <v>1334</v>
      </c>
      <c r="C477" s="26" t="str">
        <f t="shared" si="29"/>
        <v>05404</v>
      </c>
      <c r="D477" s="26">
        <v>3</v>
      </c>
      <c r="E477" s="75" t="s">
        <v>446</v>
      </c>
      <c r="F477" s="27" t="s">
        <v>1235</v>
      </c>
      <c r="G477" s="39" t="s">
        <v>624</v>
      </c>
      <c r="H477" s="40">
        <v>416016019</v>
      </c>
      <c r="I477" s="80">
        <f>SUMIF(Tabla1[SKU AVANTE],'Comanda F'!G477,Tabla1[PIEZAS])</f>
        <v>0</v>
      </c>
      <c r="J477" s="46">
        <v>29.818999999999999</v>
      </c>
      <c r="K477" s="29">
        <f t="shared" si="28"/>
        <v>0</v>
      </c>
      <c r="L477" s="28">
        <f t="shared" si="30"/>
        <v>34.590039999999995</v>
      </c>
      <c r="M477" s="30">
        <f t="shared" si="31"/>
        <v>0</v>
      </c>
    </row>
    <row r="478" spans="1:13" x14ac:dyDescent="0.25">
      <c r="A478" s="26">
        <v>32873</v>
      </c>
      <c r="B478" s="25" t="s">
        <v>1334</v>
      </c>
      <c r="C478" s="26" t="str">
        <f t="shared" si="29"/>
        <v>05404</v>
      </c>
      <c r="D478" s="26">
        <v>4</v>
      </c>
      <c r="E478" s="75" t="s">
        <v>446</v>
      </c>
      <c r="F478" s="27" t="s">
        <v>1236</v>
      </c>
      <c r="G478" s="39" t="s">
        <v>623</v>
      </c>
      <c r="H478" s="40">
        <v>416016018</v>
      </c>
      <c r="I478" s="80">
        <f>SUMIF(Tabla1[SKU AVANTE],'Comanda F'!G478,Tabla1[PIEZAS])</f>
        <v>0</v>
      </c>
      <c r="J478" s="46">
        <v>29.818999999999999</v>
      </c>
      <c r="K478" s="29">
        <f t="shared" si="28"/>
        <v>0</v>
      </c>
      <c r="L478" s="28">
        <f t="shared" si="30"/>
        <v>34.590039999999995</v>
      </c>
      <c r="M478" s="30">
        <f t="shared" si="31"/>
        <v>0</v>
      </c>
    </row>
    <row r="479" spans="1:13" x14ac:dyDescent="0.25">
      <c r="A479" s="26">
        <v>32873</v>
      </c>
      <c r="B479" s="25" t="s">
        <v>1334</v>
      </c>
      <c r="C479" s="26" t="str">
        <f t="shared" si="29"/>
        <v>05404</v>
      </c>
      <c r="D479" s="26">
        <v>5</v>
      </c>
      <c r="E479" s="75" t="s">
        <v>446</v>
      </c>
      <c r="F479" s="27" t="s">
        <v>1251</v>
      </c>
      <c r="G479" s="39" t="s">
        <v>953</v>
      </c>
      <c r="H479" s="40">
        <v>416016035</v>
      </c>
      <c r="I479" s="80">
        <f>SUMIF(Tabla1[SKU AVANTE],'Comanda F'!G479,Tabla1[PIEZAS])</f>
        <v>0</v>
      </c>
      <c r="J479" s="46">
        <v>34.5</v>
      </c>
      <c r="K479" s="29">
        <f t="shared" si="28"/>
        <v>0</v>
      </c>
      <c r="L479" s="28">
        <f t="shared" si="30"/>
        <v>40.019999999999996</v>
      </c>
      <c r="M479" s="30">
        <f t="shared" si="31"/>
        <v>0</v>
      </c>
    </row>
    <row r="480" spans="1:13" x14ac:dyDescent="0.25">
      <c r="A480" s="26">
        <v>32873</v>
      </c>
      <c r="B480" s="25" t="s">
        <v>1334</v>
      </c>
      <c r="C480" s="26" t="str">
        <f t="shared" si="29"/>
        <v>00101</v>
      </c>
      <c r="D480" s="26">
        <v>1</v>
      </c>
      <c r="E480" s="75" t="s">
        <v>447</v>
      </c>
      <c r="F480" s="27" t="s">
        <v>1233</v>
      </c>
      <c r="G480" s="39" t="s">
        <v>639</v>
      </c>
      <c r="H480" s="40">
        <v>416016021</v>
      </c>
      <c r="I480" s="80">
        <f>SUMIF(Tabla1[SKU AVANTE],'Comanda F'!G480,Tabla1[PIEZAS])</f>
        <v>0</v>
      </c>
      <c r="J480" s="46">
        <v>29.818999999999999</v>
      </c>
      <c r="K480" s="29">
        <f t="shared" si="28"/>
        <v>0</v>
      </c>
      <c r="L480" s="28">
        <f t="shared" si="30"/>
        <v>34.590039999999995</v>
      </c>
      <c r="M480" s="30">
        <f t="shared" si="31"/>
        <v>0</v>
      </c>
    </row>
    <row r="481" spans="1:13" x14ac:dyDescent="0.25">
      <c r="A481" s="26">
        <v>32873</v>
      </c>
      <c r="B481" s="25" t="s">
        <v>1334</v>
      </c>
      <c r="C481" s="26" t="str">
        <f t="shared" si="29"/>
        <v>00101</v>
      </c>
      <c r="D481" s="26">
        <v>2</v>
      </c>
      <c r="E481" s="75" t="s">
        <v>447</v>
      </c>
      <c r="F481" s="27" t="s">
        <v>1234</v>
      </c>
      <c r="G481" s="39" t="s">
        <v>642</v>
      </c>
      <c r="H481" s="40">
        <v>416016024</v>
      </c>
      <c r="I481" s="80">
        <f>SUMIF(Tabla1[SKU AVANTE],'Comanda F'!G481,Tabla1[PIEZAS])</f>
        <v>0</v>
      </c>
      <c r="J481" s="46">
        <v>29.818999999999999</v>
      </c>
      <c r="K481" s="29">
        <f t="shared" si="28"/>
        <v>0</v>
      </c>
      <c r="L481" s="28">
        <f t="shared" si="30"/>
        <v>34.590039999999995</v>
      </c>
      <c r="M481" s="30">
        <f t="shared" si="31"/>
        <v>0</v>
      </c>
    </row>
    <row r="482" spans="1:13" x14ac:dyDescent="0.25">
      <c r="A482" s="26">
        <v>32873</v>
      </c>
      <c r="B482" s="25" t="s">
        <v>1334</v>
      </c>
      <c r="C482" s="26" t="str">
        <f t="shared" si="29"/>
        <v>00101</v>
      </c>
      <c r="D482" s="26">
        <v>3</v>
      </c>
      <c r="E482" s="75" t="s">
        <v>447</v>
      </c>
      <c r="F482" s="27" t="s">
        <v>1235</v>
      </c>
      <c r="G482" s="39" t="s">
        <v>641</v>
      </c>
      <c r="H482" s="40">
        <v>416016023</v>
      </c>
      <c r="I482" s="80">
        <f>SUMIF(Tabla1[SKU AVANTE],'Comanda F'!G482,Tabla1[PIEZAS])</f>
        <v>0</v>
      </c>
      <c r="J482" s="46">
        <v>29.818999999999999</v>
      </c>
      <c r="K482" s="29">
        <f t="shared" si="28"/>
        <v>0</v>
      </c>
      <c r="L482" s="28">
        <f t="shared" si="30"/>
        <v>34.590039999999995</v>
      </c>
      <c r="M482" s="30">
        <f t="shared" si="31"/>
        <v>0</v>
      </c>
    </row>
    <row r="483" spans="1:13" x14ac:dyDescent="0.25">
      <c r="A483" s="26">
        <v>32873</v>
      </c>
      <c r="B483" s="25" t="s">
        <v>1334</v>
      </c>
      <c r="C483" s="26" t="str">
        <f t="shared" si="29"/>
        <v>00101</v>
      </c>
      <c r="D483" s="26">
        <v>4</v>
      </c>
      <c r="E483" s="75" t="s">
        <v>447</v>
      </c>
      <c r="F483" s="27" t="s">
        <v>1236</v>
      </c>
      <c r="G483" s="39" t="s">
        <v>640</v>
      </c>
      <c r="H483" s="40">
        <v>416016022</v>
      </c>
      <c r="I483" s="80">
        <f>SUMIF(Tabla1[SKU AVANTE],'Comanda F'!G483,Tabla1[PIEZAS])</f>
        <v>0</v>
      </c>
      <c r="J483" s="46">
        <v>29.818999999999999</v>
      </c>
      <c r="K483" s="29">
        <f t="shared" si="28"/>
        <v>0</v>
      </c>
      <c r="L483" s="28">
        <f t="shared" si="30"/>
        <v>34.590039999999995</v>
      </c>
      <c r="M483" s="30">
        <f t="shared" si="31"/>
        <v>0</v>
      </c>
    </row>
    <row r="484" spans="1:13" x14ac:dyDescent="0.25">
      <c r="A484" s="26">
        <v>32873</v>
      </c>
      <c r="B484" s="25" t="s">
        <v>1334</v>
      </c>
      <c r="C484" s="26" t="str">
        <f t="shared" si="29"/>
        <v>00101</v>
      </c>
      <c r="D484" s="26">
        <v>5</v>
      </c>
      <c r="E484" s="75" t="s">
        <v>447</v>
      </c>
      <c r="F484" s="27" t="s">
        <v>1251</v>
      </c>
      <c r="G484" s="39" t="s">
        <v>951</v>
      </c>
      <c r="H484" s="40">
        <v>416016033</v>
      </c>
      <c r="I484" s="80">
        <f>SUMIF(Tabla1[SKU AVANTE],'Comanda F'!G484,Tabla1[PIEZAS])</f>
        <v>0</v>
      </c>
      <c r="J484" s="46">
        <v>34.5</v>
      </c>
      <c r="K484" s="29">
        <f t="shared" si="28"/>
        <v>0</v>
      </c>
      <c r="L484" s="28">
        <f t="shared" si="30"/>
        <v>40.019999999999996</v>
      </c>
      <c r="M484" s="30">
        <f t="shared" si="31"/>
        <v>0</v>
      </c>
    </row>
    <row r="485" spans="1:13" x14ac:dyDescent="0.25">
      <c r="A485" s="26">
        <v>32873</v>
      </c>
      <c r="B485" s="25" t="s">
        <v>1334</v>
      </c>
      <c r="C485" s="26" t="str">
        <f t="shared" si="29"/>
        <v>C6400</v>
      </c>
      <c r="D485" s="26">
        <v>1</v>
      </c>
      <c r="E485" s="75" t="s">
        <v>449</v>
      </c>
      <c r="F485" s="27" t="s">
        <v>1233</v>
      </c>
      <c r="G485" s="39" t="s">
        <v>626</v>
      </c>
      <c r="H485" s="40">
        <v>416016005</v>
      </c>
      <c r="I485" s="80">
        <f>SUMIF(Tabla1[SKU AVANTE],'Comanda F'!G485,Tabla1[PIEZAS])</f>
        <v>0</v>
      </c>
      <c r="J485" s="46">
        <v>29.818999999999999</v>
      </c>
      <c r="K485" s="29">
        <f t="shared" si="28"/>
        <v>0</v>
      </c>
      <c r="L485" s="28">
        <f t="shared" si="30"/>
        <v>34.590039999999995</v>
      </c>
      <c r="M485" s="30">
        <f t="shared" si="31"/>
        <v>0</v>
      </c>
    </row>
    <row r="486" spans="1:13" x14ac:dyDescent="0.25">
      <c r="A486" s="26">
        <v>32873</v>
      </c>
      <c r="B486" s="25" t="s">
        <v>1334</v>
      </c>
      <c r="C486" s="26" t="str">
        <f t="shared" si="29"/>
        <v>C6400</v>
      </c>
      <c r="D486" s="26">
        <v>2</v>
      </c>
      <c r="E486" s="75" t="s">
        <v>449</v>
      </c>
      <c r="F486" s="27" t="s">
        <v>1234</v>
      </c>
      <c r="G486" s="39" t="s">
        <v>629</v>
      </c>
      <c r="H486" s="40">
        <v>416016008</v>
      </c>
      <c r="I486" s="80">
        <f>SUMIF(Tabla1[SKU AVANTE],'Comanda F'!G486,Tabla1[PIEZAS])</f>
        <v>0</v>
      </c>
      <c r="J486" s="46">
        <v>29.818999999999999</v>
      </c>
      <c r="K486" s="29">
        <f t="shared" si="28"/>
        <v>0</v>
      </c>
      <c r="L486" s="28">
        <f t="shared" si="30"/>
        <v>34.590039999999995</v>
      </c>
      <c r="M486" s="30">
        <f t="shared" si="31"/>
        <v>0</v>
      </c>
    </row>
    <row r="487" spans="1:13" x14ac:dyDescent="0.25">
      <c r="A487" s="26">
        <v>32873</v>
      </c>
      <c r="B487" s="25" t="s">
        <v>1334</v>
      </c>
      <c r="C487" s="26" t="str">
        <f t="shared" si="29"/>
        <v>C6400</v>
      </c>
      <c r="D487" s="26">
        <v>3</v>
      </c>
      <c r="E487" s="75" t="s">
        <v>449</v>
      </c>
      <c r="F487" s="27" t="s">
        <v>1235</v>
      </c>
      <c r="G487" s="39" t="s">
        <v>628</v>
      </c>
      <c r="H487" s="40">
        <v>416016007</v>
      </c>
      <c r="I487" s="80">
        <f>SUMIF(Tabla1[SKU AVANTE],'Comanda F'!G487,Tabla1[PIEZAS])</f>
        <v>0</v>
      </c>
      <c r="J487" s="46">
        <v>29.818999999999999</v>
      </c>
      <c r="K487" s="29">
        <f t="shared" si="28"/>
        <v>0</v>
      </c>
      <c r="L487" s="28">
        <f t="shared" si="30"/>
        <v>34.590039999999995</v>
      </c>
      <c r="M487" s="30">
        <f t="shared" si="31"/>
        <v>0</v>
      </c>
    </row>
    <row r="488" spans="1:13" x14ac:dyDescent="0.25">
      <c r="A488" s="26">
        <v>32873</v>
      </c>
      <c r="B488" s="25" t="s">
        <v>1334</v>
      </c>
      <c r="C488" s="26" t="str">
        <f t="shared" si="29"/>
        <v>C6400</v>
      </c>
      <c r="D488" s="26">
        <v>4</v>
      </c>
      <c r="E488" s="75" t="s">
        <v>449</v>
      </c>
      <c r="F488" s="27" t="s">
        <v>1236</v>
      </c>
      <c r="G488" s="39" t="s">
        <v>627</v>
      </c>
      <c r="H488" s="40">
        <v>416016006</v>
      </c>
      <c r="I488" s="80">
        <f>SUMIF(Tabla1[SKU AVANTE],'Comanda F'!G488,Tabla1[PIEZAS])</f>
        <v>0</v>
      </c>
      <c r="J488" s="46">
        <v>29.818999999999999</v>
      </c>
      <c r="K488" s="29">
        <f t="shared" si="28"/>
        <v>0</v>
      </c>
      <c r="L488" s="28">
        <f t="shared" si="30"/>
        <v>34.590039999999995</v>
      </c>
      <c r="M488" s="30">
        <f t="shared" si="31"/>
        <v>0</v>
      </c>
    </row>
    <row r="489" spans="1:13" x14ac:dyDescent="0.25">
      <c r="A489" s="26">
        <v>32873</v>
      </c>
      <c r="B489" s="25" t="s">
        <v>1334</v>
      </c>
      <c r="C489" s="26" t="str">
        <f t="shared" si="29"/>
        <v>C6400</v>
      </c>
      <c r="D489" s="26">
        <v>5</v>
      </c>
      <c r="E489" s="75" t="s">
        <v>449</v>
      </c>
      <c r="F489" s="27" t="s">
        <v>1251</v>
      </c>
      <c r="G489" s="39" t="s">
        <v>954</v>
      </c>
      <c r="H489" s="40">
        <v>416016036</v>
      </c>
      <c r="I489" s="80">
        <f>SUMIF(Tabla1[SKU AVANTE],'Comanda F'!G489,Tabla1[PIEZAS])</f>
        <v>0</v>
      </c>
      <c r="J489" s="46">
        <v>34.5</v>
      </c>
      <c r="K489" s="29">
        <f t="shared" si="28"/>
        <v>0</v>
      </c>
      <c r="L489" s="28">
        <f t="shared" si="30"/>
        <v>40.019999999999996</v>
      </c>
      <c r="M489" s="30">
        <f t="shared" si="31"/>
        <v>0</v>
      </c>
    </row>
    <row r="490" spans="1:13" x14ac:dyDescent="0.25">
      <c r="A490" s="26">
        <v>32873</v>
      </c>
      <c r="B490" s="25" t="s">
        <v>1334</v>
      </c>
      <c r="C490" s="26" t="str">
        <f t="shared" si="29"/>
        <v>X6501</v>
      </c>
      <c r="D490" s="26">
        <v>1</v>
      </c>
      <c r="E490" s="75" t="s">
        <v>453</v>
      </c>
      <c r="F490" s="27" t="s">
        <v>1233</v>
      </c>
      <c r="G490" s="39" t="s">
        <v>630</v>
      </c>
      <c r="H490" s="40">
        <v>416016009</v>
      </c>
      <c r="I490" s="80">
        <f>SUMIF(Tabla1[SKU AVANTE],'Comanda F'!G490,Tabla1[PIEZAS])</f>
        <v>0</v>
      </c>
      <c r="J490" s="46">
        <v>29.818999999999999</v>
      </c>
      <c r="K490" s="29">
        <f t="shared" si="28"/>
        <v>0</v>
      </c>
      <c r="L490" s="28">
        <f t="shared" si="30"/>
        <v>34.590039999999995</v>
      </c>
      <c r="M490" s="30">
        <f t="shared" si="31"/>
        <v>0</v>
      </c>
    </row>
    <row r="491" spans="1:13" x14ac:dyDescent="0.25">
      <c r="A491" s="26">
        <v>32873</v>
      </c>
      <c r="B491" s="25" t="s">
        <v>1334</v>
      </c>
      <c r="C491" s="26" t="str">
        <f t="shared" si="29"/>
        <v>X6501</v>
      </c>
      <c r="D491" s="26">
        <v>2</v>
      </c>
      <c r="E491" s="75" t="s">
        <v>453</v>
      </c>
      <c r="F491" s="27" t="s">
        <v>1234</v>
      </c>
      <c r="G491" s="39" t="s">
        <v>633</v>
      </c>
      <c r="H491" s="40">
        <v>416016012</v>
      </c>
      <c r="I491" s="80">
        <f>SUMIF(Tabla1[SKU AVANTE],'Comanda F'!G491,Tabla1[PIEZAS])</f>
        <v>0</v>
      </c>
      <c r="J491" s="46">
        <v>29.818999999999999</v>
      </c>
      <c r="K491" s="29">
        <f t="shared" si="28"/>
        <v>0</v>
      </c>
      <c r="L491" s="28">
        <f t="shared" si="30"/>
        <v>34.590039999999995</v>
      </c>
      <c r="M491" s="30">
        <f t="shared" si="31"/>
        <v>0</v>
      </c>
    </row>
    <row r="492" spans="1:13" x14ac:dyDescent="0.25">
      <c r="A492" s="26">
        <v>32873</v>
      </c>
      <c r="B492" s="25" t="s">
        <v>1334</v>
      </c>
      <c r="C492" s="26" t="str">
        <f t="shared" si="29"/>
        <v>X6501</v>
      </c>
      <c r="D492" s="26">
        <v>3</v>
      </c>
      <c r="E492" s="75" t="s">
        <v>453</v>
      </c>
      <c r="F492" s="27" t="s">
        <v>1235</v>
      </c>
      <c r="G492" s="39" t="s">
        <v>632</v>
      </c>
      <c r="H492" s="40">
        <v>416016011</v>
      </c>
      <c r="I492" s="80">
        <f>SUMIF(Tabla1[SKU AVANTE],'Comanda F'!G492,Tabla1[PIEZAS])</f>
        <v>0</v>
      </c>
      <c r="J492" s="46">
        <v>29.818999999999999</v>
      </c>
      <c r="K492" s="29">
        <f t="shared" si="28"/>
        <v>0</v>
      </c>
      <c r="L492" s="28">
        <f t="shared" si="30"/>
        <v>34.590039999999995</v>
      </c>
      <c r="M492" s="30">
        <f t="shared" si="31"/>
        <v>0</v>
      </c>
    </row>
    <row r="493" spans="1:13" x14ac:dyDescent="0.25">
      <c r="A493" s="26">
        <v>32873</v>
      </c>
      <c r="B493" s="25" t="s">
        <v>1334</v>
      </c>
      <c r="C493" s="26" t="str">
        <f t="shared" si="29"/>
        <v>X6501</v>
      </c>
      <c r="D493" s="26">
        <v>4</v>
      </c>
      <c r="E493" s="75" t="s">
        <v>453</v>
      </c>
      <c r="F493" s="27" t="s">
        <v>1236</v>
      </c>
      <c r="G493" s="39" t="s">
        <v>631</v>
      </c>
      <c r="H493" s="40">
        <v>416016010</v>
      </c>
      <c r="I493" s="80">
        <f>SUMIF(Tabla1[SKU AVANTE],'Comanda F'!G493,Tabla1[PIEZAS])</f>
        <v>0</v>
      </c>
      <c r="J493" s="46">
        <v>29.818999999999999</v>
      </c>
      <c r="K493" s="29">
        <f t="shared" si="28"/>
        <v>0</v>
      </c>
      <c r="L493" s="28">
        <f t="shared" si="30"/>
        <v>34.590039999999995</v>
      </c>
      <c r="M493" s="30">
        <f t="shared" si="31"/>
        <v>0</v>
      </c>
    </row>
    <row r="494" spans="1:13" x14ac:dyDescent="0.25">
      <c r="A494" s="26">
        <v>32873</v>
      </c>
      <c r="B494" s="25" t="s">
        <v>1334</v>
      </c>
      <c r="C494" s="26" t="str">
        <f t="shared" si="29"/>
        <v>X6501</v>
      </c>
      <c r="D494" s="26">
        <v>5</v>
      </c>
      <c r="E494" s="75" t="s">
        <v>453</v>
      </c>
      <c r="F494" s="27" t="s">
        <v>1251</v>
      </c>
      <c r="G494" s="39" t="s">
        <v>957</v>
      </c>
      <c r="H494" s="40">
        <v>416016039</v>
      </c>
      <c r="I494" s="80">
        <f>SUMIF(Tabla1[SKU AVANTE],'Comanda F'!G494,Tabla1[PIEZAS])</f>
        <v>0</v>
      </c>
      <c r="J494" s="46">
        <v>34.5</v>
      </c>
      <c r="K494" s="29">
        <f t="shared" si="28"/>
        <v>0</v>
      </c>
      <c r="L494" s="28">
        <f t="shared" si="30"/>
        <v>40.019999999999996</v>
      </c>
      <c r="M494" s="30">
        <f t="shared" si="31"/>
        <v>0</v>
      </c>
    </row>
    <row r="495" spans="1:13" x14ac:dyDescent="0.25">
      <c r="A495" s="26">
        <v>32873</v>
      </c>
      <c r="B495" s="25" t="s">
        <v>1334</v>
      </c>
      <c r="C495" s="26" t="str">
        <f t="shared" si="29"/>
        <v>05172</v>
      </c>
      <c r="D495" s="26">
        <v>1</v>
      </c>
      <c r="E495" s="75" t="s">
        <v>454</v>
      </c>
      <c r="F495" s="27" t="s">
        <v>1233</v>
      </c>
      <c r="G495" s="39" t="s">
        <v>643</v>
      </c>
      <c r="H495" s="40">
        <v>416016025</v>
      </c>
      <c r="I495" s="80">
        <f>SUMIF(Tabla1[SKU AVANTE],'Comanda F'!G495,Tabla1[PIEZAS])</f>
        <v>0</v>
      </c>
      <c r="J495" s="46">
        <v>29.818999999999999</v>
      </c>
      <c r="K495" s="29">
        <f t="shared" si="28"/>
        <v>0</v>
      </c>
      <c r="L495" s="28">
        <f t="shared" si="30"/>
        <v>34.590039999999995</v>
      </c>
      <c r="M495" s="30">
        <f t="shared" si="31"/>
        <v>0</v>
      </c>
    </row>
    <row r="496" spans="1:13" x14ac:dyDescent="0.25">
      <c r="A496" s="26">
        <v>32873</v>
      </c>
      <c r="B496" s="25" t="s">
        <v>1334</v>
      </c>
      <c r="C496" s="26" t="str">
        <f t="shared" si="29"/>
        <v>05172</v>
      </c>
      <c r="D496" s="26">
        <v>2</v>
      </c>
      <c r="E496" s="75" t="s">
        <v>454</v>
      </c>
      <c r="F496" s="27" t="s">
        <v>1234</v>
      </c>
      <c r="G496" s="39" t="s">
        <v>646</v>
      </c>
      <c r="H496" s="40">
        <v>416016028</v>
      </c>
      <c r="I496" s="80">
        <f>SUMIF(Tabla1[SKU AVANTE],'Comanda F'!G496,Tabla1[PIEZAS])</f>
        <v>0</v>
      </c>
      <c r="J496" s="46">
        <v>29.818999999999999</v>
      </c>
      <c r="K496" s="29">
        <f t="shared" si="28"/>
        <v>0</v>
      </c>
      <c r="L496" s="28">
        <f t="shared" si="30"/>
        <v>34.590039999999995</v>
      </c>
      <c r="M496" s="30">
        <f t="shared" si="31"/>
        <v>0</v>
      </c>
    </row>
    <row r="497" spans="1:13" x14ac:dyDescent="0.25">
      <c r="A497" s="26">
        <v>32873</v>
      </c>
      <c r="B497" s="25" t="s">
        <v>1334</v>
      </c>
      <c r="C497" s="26" t="str">
        <f t="shared" si="29"/>
        <v>05172</v>
      </c>
      <c r="D497" s="26">
        <v>3</v>
      </c>
      <c r="E497" s="75" t="s">
        <v>454</v>
      </c>
      <c r="F497" s="27" t="s">
        <v>1235</v>
      </c>
      <c r="G497" s="39" t="s">
        <v>645</v>
      </c>
      <c r="H497" s="40">
        <v>416016027</v>
      </c>
      <c r="I497" s="80">
        <f>SUMIF(Tabla1[SKU AVANTE],'Comanda F'!G497,Tabla1[PIEZAS])</f>
        <v>0</v>
      </c>
      <c r="J497" s="46">
        <v>29.818999999999999</v>
      </c>
      <c r="K497" s="29">
        <f t="shared" si="28"/>
        <v>0</v>
      </c>
      <c r="L497" s="28">
        <f t="shared" si="30"/>
        <v>34.590039999999995</v>
      </c>
      <c r="M497" s="30">
        <f t="shared" si="31"/>
        <v>0</v>
      </c>
    </row>
    <row r="498" spans="1:13" x14ac:dyDescent="0.25">
      <c r="A498" s="26">
        <v>32873</v>
      </c>
      <c r="B498" s="25" t="s">
        <v>1334</v>
      </c>
      <c r="C498" s="26" t="str">
        <f t="shared" si="29"/>
        <v>05172</v>
      </c>
      <c r="D498" s="26">
        <v>4</v>
      </c>
      <c r="E498" s="75" t="s">
        <v>454</v>
      </c>
      <c r="F498" s="27" t="s">
        <v>1236</v>
      </c>
      <c r="G498" s="39" t="s">
        <v>644</v>
      </c>
      <c r="H498" s="40">
        <v>416016026</v>
      </c>
      <c r="I498" s="80">
        <f>SUMIF(Tabla1[SKU AVANTE],'Comanda F'!G498,Tabla1[PIEZAS])</f>
        <v>0</v>
      </c>
      <c r="J498" s="46">
        <v>29.818999999999999</v>
      </c>
      <c r="K498" s="29">
        <f t="shared" si="28"/>
        <v>0</v>
      </c>
      <c r="L498" s="28">
        <f t="shared" si="30"/>
        <v>34.590039999999995</v>
      </c>
      <c r="M498" s="30">
        <f t="shared" si="31"/>
        <v>0</v>
      </c>
    </row>
    <row r="499" spans="1:13" x14ac:dyDescent="0.25">
      <c r="A499" s="26">
        <v>32873</v>
      </c>
      <c r="B499" s="25" t="s">
        <v>1334</v>
      </c>
      <c r="C499" s="26" t="str">
        <f t="shared" si="29"/>
        <v>05172</v>
      </c>
      <c r="D499" s="26">
        <v>5</v>
      </c>
      <c r="E499" s="75" t="s">
        <v>454</v>
      </c>
      <c r="F499" s="27" t="s">
        <v>1251</v>
      </c>
      <c r="G499" s="39" t="s">
        <v>952</v>
      </c>
      <c r="H499" s="40">
        <v>416016034</v>
      </c>
      <c r="I499" s="80">
        <f>SUMIF(Tabla1[SKU AVANTE],'Comanda F'!G499,Tabla1[PIEZAS])</f>
        <v>0</v>
      </c>
      <c r="J499" s="46">
        <v>34.5</v>
      </c>
      <c r="K499" s="29">
        <f t="shared" si="28"/>
        <v>0</v>
      </c>
      <c r="L499" s="28">
        <f t="shared" si="30"/>
        <v>40.019999999999996</v>
      </c>
      <c r="M499" s="30">
        <f t="shared" si="31"/>
        <v>0</v>
      </c>
    </row>
    <row r="500" spans="1:13" x14ac:dyDescent="0.25">
      <c r="A500" s="26">
        <v>32873</v>
      </c>
      <c r="B500" s="25" t="s">
        <v>1334</v>
      </c>
      <c r="C500" s="26" t="str">
        <f t="shared" si="29"/>
        <v>C7100</v>
      </c>
      <c r="D500" s="26">
        <v>1</v>
      </c>
      <c r="E500" s="75" t="s">
        <v>638</v>
      </c>
      <c r="F500" s="27" t="s">
        <v>1233</v>
      </c>
      <c r="G500" s="39" t="s">
        <v>634</v>
      </c>
      <c r="H500" s="40">
        <v>416016029</v>
      </c>
      <c r="I500" s="80">
        <f>SUMIF(Tabla1[SKU AVANTE],'Comanda F'!G500,Tabla1[PIEZAS])</f>
        <v>0</v>
      </c>
      <c r="J500" s="46">
        <v>29.818999999999999</v>
      </c>
      <c r="K500" s="29">
        <f t="shared" si="28"/>
        <v>0</v>
      </c>
      <c r="L500" s="28">
        <f t="shared" si="30"/>
        <v>34.590039999999995</v>
      </c>
      <c r="M500" s="30">
        <f t="shared" si="31"/>
        <v>0</v>
      </c>
    </row>
    <row r="501" spans="1:13" x14ac:dyDescent="0.25">
      <c r="A501" s="26">
        <v>32873</v>
      </c>
      <c r="B501" s="25" t="s">
        <v>1334</v>
      </c>
      <c r="C501" s="26" t="str">
        <f t="shared" si="29"/>
        <v>C7100</v>
      </c>
      <c r="D501" s="26">
        <v>2</v>
      </c>
      <c r="E501" s="75" t="s">
        <v>638</v>
      </c>
      <c r="F501" s="27" t="s">
        <v>1234</v>
      </c>
      <c r="G501" s="39" t="s">
        <v>637</v>
      </c>
      <c r="H501" s="40">
        <v>416016030</v>
      </c>
      <c r="I501" s="80">
        <f>SUMIF(Tabla1[SKU AVANTE],'Comanda F'!G501,Tabla1[PIEZAS])</f>
        <v>0</v>
      </c>
      <c r="J501" s="46">
        <v>29.818999999999999</v>
      </c>
      <c r="K501" s="29">
        <f t="shared" si="28"/>
        <v>0</v>
      </c>
      <c r="L501" s="28">
        <f t="shared" si="30"/>
        <v>34.590039999999995</v>
      </c>
      <c r="M501" s="30">
        <f t="shared" si="31"/>
        <v>0</v>
      </c>
    </row>
    <row r="502" spans="1:13" x14ac:dyDescent="0.25">
      <c r="A502" s="26">
        <v>32873</v>
      </c>
      <c r="B502" s="25" t="s">
        <v>1334</v>
      </c>
      <c r="C502" s="26" t="str">
        <f t="shared" si="29"/>
        <v>C7100</v>
      </c>
      <c r="D502" s="26">
        <v>3</v>
      </c>
      <c r="E502" s="75" t="s">
        <v>638</v>
      </c>
      <c r="F502" s="27" t="s">
        <v>1235</v>
      </c>
      <c r="G502" s="39" t="s">
        <v>636</v>
      </c>
      <c r="H502" s="40">
        <v>416016031</v>
      </c>
      <c r="I502" s="80">
        <f>SUMIF(Tabla1[SKU AVANTE],'Comanda F'!G502,Tabla1[PIEZAS])</f>
        <v>0</v>
      </c>
      <c r="J502" s="46">
        <v>29.818999999999999</v>
      </c>
      <c r="K502" s="29">
        <f t="shared" si="28"/>
        <v>0</v>
      </c>
      <c r="L502" s="28">
        <f t="shared" si="30"/>
        <v>34.590039999999995</v>
      </c>
      <c r="M502" s="30">
        <f t="shared" si="31"/>
        <v>0</v>
      </c>
    </row>
    <row r="503" spans="1:13" x14ac:dyDescent="0.25">
      <c r="A503" s="26">
        <v>32873</v>
      </c>
      <c r="B503" s="25" t="s">
        <v>1334</v>
      </c>
      <c r="C503" s="26" t="str">
        <f t="shared" si="29"/>
        <v>C7100</v>
      </c>
      <c r="D503" s="26">
        <v>4</v>
      </c>
      <c r="E503" s="75" t="s">
        <v>638</v>
      </c>
      <c r="F503" s="27" t="s">
        <v>1236</v>
      </c>
      <c r="G503" s="39" t="s">
        <v>635</v>
      </c>
      <c r="H503" s="40">
        <v>416016032</v>
      </c>
      <c r="I503" s="80">
        <f>SUMIF(Tabla1[SKU AVANTE],'Comanda F'!G503,Tabla1[PIEZAS])</f>
        <v>0</v>
      </c>
      <c r="J503" s="46">
        <v>29.818999999999999</v>
      </c>
      <c r="K503" s="29">
        <f t="shared" si="28"/>
        <v>0</v>
      </c>
      <c r="L503" s="28">
        <f t="shared" si="30"/>
        <v>34.590039999999995</v>
      </c>
      <c r="M503" s="30">
        <f t="shared" si="31"/>
        <v>0</v>
      </c>
    </row>
    <row r="504" spans="1:13" x14ac:dyDescent="0.25">
      <c r="A504" s="26">
        <v>32873</v>
      </c>
      <c r="B504" s="25" t="s">
        <v>1334</v>
      </c>
      <c r="C504" s="26" t="str">
        <f t="shared" si="29"/>
        <v>C7100</v>
      </c>
      <c r="D504" s="26">
        <v>5</v>
      </c>
      <c r="E504" s="75" t="s">
        <v>638</v>
      </c>
      <c r="F504" s="27" t="s">
        <v>1251</v>
      </c>
      <c r="G504" s="39" t="s">
        <v>956</v>
      </c>
      <c r="H504" s="40">
        <v>416016038</v>
      </c>
      <c r="I504" s="80">
        <f>SUMIF(Tabla1[SKU AVANTE],'Comanda F'!G504,Tabla1[PIEZAS])</f>
        <v>0</v>
      </c>
      <c r="J504" s="46">
        <v>34.5</v>
      </c>
      <c r="K504" s="29">
        <f t="shared" si="28"/>
        <v>0</v>
      </c>
      <c r="L504" s="28">
        <f t="shared" si="30"/>
        <v>40.019999999999996</v>
      </c>
      <c r="M504" s="30">
        <f t="shared" si="31"/>
        <v>0</v>
      </c>
    </row>
    <row r="505" spans="1:13" x14ac:dyDescent="0.25">
      <c r="A505" s="26">
        <v>33981</v>
      </c>
      <c r="B505" s="25" t="s">
        <v>1335</v>
      </c>
      <c r="C505" s="26" t="str">
        <f t="shared" si="29"/>
        <v>00207</v>
      </c>
      <c r="D505" s="26">
        <v>1</v>
      </c>
      <c r="E505" s="75" t="s">
        <v>447</v>
      </c>
      <c r="F505" s="27" t="s">
        <v>1233</v>
      </c>
      <c r="G505" s="39" t="s">
        <v>232</v>
      </c>
      <c r="H505" s="40">
        <v>416085003</v>
      </c>
      <c r="I505" s="80">
        <f>SUMIF(Tabla1[SKU AVANTE],'Comanda F'!G505,Tabla1[PIEZAS])</f>
        <v>0</v>
      </c>
      <c r="J505" s="46">
        <v>83.8</v>
      </c>
      <c r="K505" s="29">
        <f t="shared" si="28"/>
        <v>0</v>
      </c>
      <c r="L505" s="28">
        <f t="shared" si="30"/>
        <v>97.207999999999984</v>
      </c>
      <c r="M505" s="30">
        <f t="shared" si="31"/>
        <v>0</v>
      </c>
    </row>
    <row r="506" spans="1:13" x14ac:dyDescent="0.25">
      <c r="A506" s="26">
        <v>33981</v>
      </c>
      <c r="B506" s="25" t="s">
        <v>1335</v>
      </c>
      <c r="C506" s="26" t="str">
        <f t="shared" si="29"/>
        <v>00207</v>
      </c>
      <c r="D506" s="26">
        <v>2</v>
      </c>
      <c r="E506" s="75" t="s">
        <v>447</v>
      </c>
      <c r="F506" s="27" t="s">
        <v>1234</v>
      </c>
      <c r="G506" s="39" t="s">
        <v>234</v>
      </c>
      <c r="H506" s="40">
        <v>416085007</v>
      </c>
      <c r="I506" s="80">
        <f>SUMIF(Tabla1[SKU AVANTE],'Comanda F'!G506,Tabla1[PIEZAS])</f>
        <v>0</v>
      </c>
      <c r="J506" s="46">
        <v>83.8</v>
      </c>
      <c r="K506" s="29">
        <f t="shared" si="28"/>
        <v>0</v>
      </c>
      <c r="L506" s="28">
        <f t="shared" si="30"/>
        <v>97.207999999999984</v>
      </c>
      <c r="M506" s="30">
        <f t="shared" si="31"/>
        <v>0</v>
      </c>
    </row>
    <row r="507" spans="1:13" x14ac:dyDescent="0.25">
      <c r="A507" s="26">
        <v>33981</v>
      </c>
      <c r="B507" s="25" t="s">
        <v>1335</v>
      </c>
      <c r="C507" s="26" t="str">
        <f t="shared" si="29"/>
        <v>00207</v>
      </c>
      <c r="D507" s="26">
        <v>3</v>
      </c>
      <c r="E507" s="75" t="s">
        <v>447</v>
      </c>
      <c r="F507" s="27" t="s">
        <v>1235</v>
      </c>
      <c r="G507" s="39" t="s">
        <v>233</v>
      </c>
      <c r="H507" s="40">
        <v>416085004</v>
      </c>
      <c r="I507" s="80">
        <f>SUMIF(Tabla1[SKU AVANTE],'Comanda F'!G507,Tabla1[PIEZAS])</f>
        <v>0</v>
      </c>
      <c r="J507" s="46">
        <v>83.8</v>
      </c>
      <c r="K507" s="29">
        <f t="shared" si="28"/>
        <v>0</v>
      </c>
      <c r="L507" s="28">
        <f t="shared" si="30"/>
        <v>97.207999999999984</v>
      </c>
      <c r="M507" s="30">
        <f t="shared" si="31"/>
        <v>0</v>
      </c>
    </row>
    <row r="508" spans="1:13" x14ac:dyDescent="0.25">
      <c r="A508" s="26">
        <v>33981</v>
      </c>
      <c r="B508" s="25" t="s">
        <v>1335</v>
      </c>
      <c r="C508" s="26" t="str">
        <f t="shared" si="29"/>
        <v>00207</v>
      </c>
      <c r="D508" s="26">
        <v>4</v>
      </c>
      <c r="E508" s="75" t="s">
        <v>447</v>
      </c>
      <c r="F508" s="27" t="s">
        <v>1245</v>
      </c>
      <c r="G508" s="39" t="s">
        <v>235</v>
      </c>
      <c r="H508" s="40">
        <v>416085010</v>
      </c>
      <c r="I508" s="80">
        <f>SUMIF(Tabla1[SKU AVANTE],'Comanda F'!G508,Tabla1[PIEZAS])</f>
        <v>0</v>
      </c>
      <c r="J508" s="46">
        <v>83.8</v>
      </c>
      <c r="K508" s="29">
        <f t="shared" si="28"/>
        <v>0</v>
      </c>
      <c r="L508" s="28">
        <f t="shared" si="30"/>
        <v>97.207999999999984</v>
      </c>
      <c r="M508" s="30">
        <f t="shared" si="31"/>
        <v>0</v>
      </c>
    </row>
    <row r="509" spans="1:13" x14ac:dyDescent="0.25">
      <c r="A509" s="26">
        <v>33981</v>
      </c>
      <c r="B509" s="25" t="s">
        <v>1335</v>
      </c>
      <c r="C509" s="26" t="str">
        <f t="shared" si="29"/>
        <v>04000</v>
      </c>
      <c r="D509" s="26">
        <v>1</v>
      </c>
      <c r="E509" s="75" t="s">
        <v>450</v>
      </c>
      <c r="F509" s="27" t="s">
        <v>1233</v>
      </c>
      <c r="G509" s="39" t="s">
        <v>236</v>
      </c>
      <c r="H509" s="40">
        <v>416085001</v>
      </c>
      <c r="I509" s="80">
        <f>SUMIF(Tabla1[SKU AVANTE],'Comanda F'!G509,Tabla1[PIEZAS])</f>
        <v>0</v>
      </c>
      <c r="J509" s="46">
        <v>92.896600000000007</v>
      </c>
      <c r="K509" s="29">
        <f t="shared" si="28"/>
        <v>0</v>
      </c>
      <c r="L509" s="28">
        <f t="shared" si="30"/>
        <v>107.76005600000001</v>
      </c>
      <c r="M509" s="30">
        <f t="shared" si="31"/>
        <v>0</v>
      </c>
    </row>
    <row r="510" spans="1:13" x14ac:dyDescent="0.25">
      <c r="A510" s="26">
        <v>33981</v>
      </c>
      <c r="B510" s="25" t="s">
        <v>1335</v>
      </c>
      <c r="C510" s="26" t="str">
        <f t="shared" si="29"/>
        <v>04000</v>
      </c>
      <c r="D510" s="26">
        <v>2</v>
      </c>
      <c r="E510" s="75" t="s">
        <v>450</v>
      </c>
      <c r="F510" s="27" t="s">
        <v>1234</v>
      </c>
      <c r="G510" s="39" t="s">
        <v>238</v>
      </c>
      <c r="H510" s="40">
        <v>416085008</v>
      </c>
      <c r="I510" s="80">
        <f>SUMIF(Tabla1[SKU AVANTE],'Comanda F'!G510,Tabla1[PIEZAS])</f>
        <v>0</v>
      </c>
      <c r="J510" s="46">
        <v>92.896600000000007</v>
      </c>
      <c r="K510" s="29">
        <f t="shared" si="28"/>
        <v>0</v>
      </c>
      <c r="L510" s="28">
        <f t="shared" si="30"/>
        <v>107.76005600000001</v>
      </c>
      <c r="M510" s="30">
        <f t="shared" si="31"/>
        <v>0</v>
      </c>
    </row>
    <row r="511" spans="1:13" x14ac:dyDescent="0.25">
      <c r="A511" s="26">
        <v>33981</v>
      </c>
      <c r="B511" s="25" t="s">
        <v>1335</v>
      </c>
      <c r="C511" s="26" t="str">
        <f t="shared" si="29"/>
        <v>04000</v>
      </c>
      <c r="D511" s="26">
        <v>3</v>
      </c>
      <c r="E511" s="75" t="s">
        <v>450</v>
      </c>
      <c r="F511" s="27" t="s">
        <v>1235</v>
      </c>
      <c r="G511" s="39" t="s">
        <v>237</v>
      </c>
      <c r="H511" s="40">
        <v>416085005</v>
      </c>
      <c r="I511" s="80">
        <f>SUMIF(Tabla1[SKU AVANTE],'Comanda F'!G511,Tabla1[PIEZAS])</f>
        <v>0</v>
      </c>
      <c r="J511" s="46">
        <v>92.896600000000007</v>
      </c>
      <c r="K511" s="29">
        <f t="shared" si="28"/>
        <v>0</v>
      </c>
      <c r="L511" s="28">
        <f t="shared" si="30"/>
        <v>107.76005600000001</v>
      </c>
      <c r="M511" s="30">
        <f t="shared" si="31"/>
        <v>0</v>
      </c>
    </row>
    <row r="512" spans="1:13" x14ac:dyDescent="0.25">
      <c r="A512" s="26">
        <v>33981</v>
      </c>
      <c r="B512" s="25" t="s">
        <v>1335</v>
      </c>
      <c r="C512" s="26" t="str">
        <f t="shared" si="29"/>
        <v>04000</v>
      </c>
      <c r="D512" s="26">
        <v>4</v>
      </c>
      <c r="E512" s="75" t="s">
        <v>450</v>
      </c>
      <c r="F512" s="27" t="s">
        <v>1245</v>
      </c>
      <c r="G512" s="39" t="s">
        <v>239</v>
      </c>
      <c r="H512" s="40">
        <v>416085011</v>
      </c>
      <c r="I512" s="80">
        <f>SUMIF(Tabla1[SKU AVANTE],'Comanda F'!G512,Tabla1[PIEZAS])</f>
        <v>0</v>
      </c>
      <c r="J512" s="46">
        <v>92.896600000000007</v>
      </c>
      <c r="K512" s="29">
        <f t="shared" si="28"/>
        <v>0</v>
      </c>
      <c r="L512" s="28">
        <f t="shared" si="30"/>
        <v>107.76005600000001</v>
      </c>
      <c r="M512" s="30">
        <f t="shared" si="31"/>
        <v>0</v>
      </c>
    </row>
    <row r="513" spans="1:13" x14ac:dyDescent="0.25">
      <c r="A513" s="26">
        <v>33981</v>
      </c>
      <c r="B513" s="25" t="s">
        <v>1335</v>
      </c>
      <c r="C513" s="26" t="str">
        <f t="shared" si="29"/>
        <v>05264</v>
      </c>
      <c r="D513" s="26">
        <v>1</v>
      </c>
      <c r="E513" s="75" t="s">
        <v>451</v>
      </c>
      <c r="F513" s="27" t="s">
        <v>1233</v>
      </c>
      <c r="G513" s="39" t="s">
        <v>240</v>
      </c>
      <c r="H513" s="40">
        <v>416085013</v>
      </c>
      <c r="I513" s="80">
        <f>SUMIF(Tabla1[SKU AVANTE],'Comanda F'!G513,Tabla1[PIEZAS])</f>
        <v>0</v>
      </c>
      <c r="J513" s="46">
        <v>92.9</v>
      </c>
      <c r="K513" s="29">
        <f t="shared" si="28"/>
        <v>0</v>
      </c>
      <c r="L513" s="28">
        <f t="shared" si="30"/>
        <v>107.764</v>
      </c>
      <c r="M513" s="30">
        <f t="shared" si="31"/>
        <v>0</v>
      </c>
    </row>
    <row r="514" spans="1:13" x14ac:dyDescent="0.25">
      <c r="A514" s="26">
        <v>33981</v>
      </c>
      <c r="B514" s="25" t="s">
        <v>1335</v>
      </c>
      <c r="C514" s="26" t="str">
        <f t="shared" si="29"/>
        <v>05264</v>
      </c>
      <c r="D514" s="26">
        <v>2</v>
      </c>
      <c r="E514" s="75" t="s">
        <v>451</v>
      </c>
      <c r="F514" s="27" t="s">
        <v>1234</v>
      </c>
      <c r="G514" s="39" t="s">
        <v>242</v>
      </c>
      <c r="H514" s="40">
        <v>416085017</v>
      </c>
      <c r="I514" s="80">
        <f>SUMIF(Tabla1[SKU AVANTE],'Comanda F'!G514,Tabla1[PIEZAS])</f>
        <v>0</v>
      </c>
      <c r="J514" s="46">
        <v>92.9</v>
      </c>
      <c r="K514" s="29">
        <f t="shared" si="28"/>
        <v>0</v>
      </c>
      <c r="L514" s="28">
        <f t="shared" si="30"/>
        <v>107.764</v>
      </c>
      <c r="M514" s="30">
        <f t="shared" si="31"/>
        <v>0</v>
      </c>
    </row>
    <row r="515" spans="1:13" x14ac:dyDescent="0.25">
      <c r="A515" s="26">
        <v>33981</v>
      </c>
      <c r="B515" s="25" t="s">
        <v>1335</v>
      </c>
      <c r="C515" s="26" t="str">
        <f t="shared" si="29"/>
        <v>05264</v>
      </c>
      <c r="D515" s="26">
        <v>3</v>
      </c>
      <c r="E515" s="75" t="s">
        <v>451</v>
      </c>
      <c r="F515" s="27" t="s">
        <v>1235</v>
      </c>
      <c r="G515" s="39" t="s">
        <v>241</v>
      </c>
      <c r="H515" s="40">
        <v>416085015</v>
      </c>
      <c r="I515" s="80">
        <f>SUMIF(Tabla1[SKU AVANTE],'Comanda F'!G515,Tabla1[PIEZAS])</f>
        <v>0</v>
      </c>
      <c r="J515" s="46">
        <v>92.9</v>
      </c>
      <c r="K515" s="29">
        <f t="shared" si="28"/>
        <v>0</v>
      </c>
      <c r="L515" s="28">
        <f t="shared" si="30"/>
        <v>107.764</v>
      </c>
      <c r="M515" s="30">
        <f t="shared" si="31"/>
        <v>0</v>
      </c>
    </row>
    <row r="516" spans="1:13" x14ac:dyDescent="0.25">
      <c r="A516" s="26">
        <v>33981</v>
      </c>
      <c r="B516" s="25" t="s">
        <v>1335</v>
      </c>
      <c r="C516" s="26" t="str">
        <f t="shared" si="29"/>
        <v>05264</v>
      </c>
      <c r="D516" s="26">
        <v>4</v>
      </c>
      <c r="E516" s="75" t="s">
        <v>451</v>
      </c>
      <c r="F516" s="27" t="s">
        <v>1245</v>
      </c>
      <c r="G516" s="39" t="s">
        <v>243</v>
      </c>
      <c r="H516" s="40">
        <v>416085019</v>
      </c>
      <c r="I516" s="80">
        <f>SUMIF(Tabla1[SKU AVANTE],'Comanda F'!G516,Tabla1[PIEZAS])</f>
        <v>0</v>
      </c>
      <c r="J516" s="46">
        <v>92.9</v>
      </c>
      <c r="K516" s="29">
        <f t="shared" si="28"/>
        <v>0</v>
      </c>
      <c r="L516" s="28">
        <f t="shared" si="30"/>
        <v>107.764</v>
      </c>
      <c r="M516" s="30">
        <f t="shared" si="31"/>
        <v>0</v>
      </c>
    </row>
    <row r="517" spans="1:13" x14ac:dyDescent="0.25">
      <c r="A517" s="26">
        <v>33981</v>
      </c>
      <c r="B517" s="25" t="s">
        <v>1335</v>
      </c>
      <c r="C517" s="26" t="str">
        <f t="shared" si="29"/>
        <v>05172</v>
      </c>
      <c r="D517" s="26">
        <v>1</v>
      </c>
      <c r="E517" s="75" t="s">
        <v>454</v>
      </c>
      <c r="F517" s="27" t="s">
        <v>1233</v>
      </c>
      <c r="G517" s="39" t="s">
        <v>244</v>
      </c>
      <c r="H517" s="40">
        <v>416085002</v>
      </c>
      <c r="I517" s="80">
        <f>SUMIF(Tabla1[SKU AVANTE],'Comanda F'!G517,Tabla1[PIEZAS])</f>
        <v>0</v>
      </c>
      <c r="J517" s="46">
        <v>92.9</v>
      </c>
      <c r="K517" s="29">
        <f t="shared" si="28"/>
        <v>0</v>
      </c>
      <c r="L517" s="28">
        <f t="shared" si="30"/>
        <v>107.764</v>
      </c>
      <c r="M517" s="30">
        <f t="shared" si="31"/>
        <v>0</v>
      </c>
    </row>
    <row r="518" spans="1:13" x14ac:dyDescent="0.25">
      <c r="A518" s="26">
        <v>33981</v>
      </c>
      <c r="B518" s="25" t="s">
        <v>1335</v>
      </c>
      <c r="C518" s="26" t="str">
        <f t="shared" si="29"/>
        <v>05172</v>
      </c>
      <c r="D518" s="26">
        <v>2</v>
      </c>
      <c r="E518" s="75" t="s">
        <v>454</v>
      </c>
      <c r="F518" s="27" t="s">
        <v>1234</v>
      </c>
      <c r="G518" s="39" t="s">
        <v>246</v>
      </c>
      <c r="H518" s="40">
        <v>416085009</v>
      </c>
      <c r="I518" s="80">
        <f>SUMIF(Tabla1[SKU AVANTE],'Comanda F'!G518,Tabla1[PIEZAS])</f>
        <v>0</v>
      </c>
      <c r="J518" s="46">
        <v>92.9</v>
      </c>
      <c r="K518" s="29">
        <f t="shared" si="28"/>
        <v>0</v>
      </c>
      <c r="L518" s="28">
        <f t="shared" si="30"/>
        <v>107.764</v>
      </c>
      <c r="M518" s="30">
        <f t="shared" si="31"/>
        <v>0</v>
      </c>
    </row>
    <row r="519" spans="1:13" x14ac:dyDescent="0.25">
      <c r="A519" s="26">
        <v>33981</v>
      </c>
      <c r="B519" s="25" t="s">
        <v>1335</v>
      </c>
      <c r="C519" s="26" t="str">
        <f t="shared" si="29"/>
        <v>05172</v>
      </c>
      <c r="D519" s="26">
        <v>3</v>
      </c>
      <c r="E519" s="75" t="s">
        <v>454</v>
      </c>
      <c r="F519" s="27" t="s">
        <v>1235</v>
      </c>
      <c r="G519" s="39" t="s">
        <v>245</v>
      </c>
      <c r="H519" s="40">
        <v>416085006</v>
      </c>
      <c r="I519" s="80">
        <f>SUMIF(Tabla1[SKU AVANTE],'Comanda F'!G519,Tabla1[PIEZAS])</f>
        <v>0</v>
      </c>
      <c r="J519" s="46">
        <v>92.9</v>
      </c>
      <c r="K519" s="29">
        <f t="shared" ref="K519:K582" si="32">I519*J519</f>
        <v>0</v>
      </c>
      <c r="L519" s="28">
        <f t="shared" si="30"/>
        <v>107.764</v>
      </c>
      <c r="M519" s="30">
        <f t="shared" si="31"/>
        <v>0</v>
      </c>
    </row>
    <row r="520" spans="1:13" x14ac:dyDescent="0.25">
      <c r="A520" s="26">
        <v>33981</v>
      </c>
      <c r="B520" s="25" t="s">
        <v>1335</v>
      </c>
      <c r="C520" s="26" t="str">
        <f t="shared" ref="C520:C583" si="33">RIGHT(G520,5)</f>
        <v>05172</v>
      </c>
      <c r="D520" s="26">
        <v>4</v>
      </c>
      <c r="E520" s="75" t="s">
        <v>454</v>
      </c>
      <c r="F520" s="27" t="s">
        <v>1245</v>
      </c>
      <c r="G520" s="39" t="s">
        <v>247</v>
      </c>
      <c r="H520" s="40">
        <v>416085012</v>
      </c>
      <c r="I520" s="80">
        <f>SUMIF(Tabla1[SKU AVANTE],'Comanda F'!G520,Tabla1[PIEZAS])</f>
        <v>0</v>
      </c>
      <c r="J520" s="46">
        <v>92.9</v>
      </c>
      <c r="K520" s="29">
        <f t="shared" si="32"/>
        <v>0</v>
      </c>
      <c r="L520" s="28">
        <f t="shared" ref="L520:L583" si="34">+J520*1.16</f>
        <v>107.764</v>
      </c>
      <c r="M520" s="30">
        <f t="shared" ref="M520:M583" si="35">+I520*L520</f>
        <v>0</v>
      </c>
    </row>
    <row r="521" spans="1:13" x14ac:dyDescent="0.25">
      <c r="A521" s="26">
        <v>33981</v>
      </c>
      <c r="B521" s="25" t="s">
        <v>1335</v>
      </c>
      <c r="C521" s="26" t="str">
        <f t="shared" si="33"/>
        <v>05508</v>
      </c>
      <c r="D521" s="26">
        <v>1</v>
      </c>
      <c r="E521" s="75" t="s">
        <v>455</v>
      </c>
      <c r="F521" s="27" t="s">
        <v>1233</v>
      </c>
      <c r="G521" s="39" t="s">
        <v>248</v>
      </c>
      <c r="H521" s="40">
        <v>416085014</v>
      </c>
      <c r="I521" s="80">
        <f>SUMIF(Tabla1[SKU AVANTE],'Comanda F'!G521,Tabla1[PIEZAS])</f>
        <v>0</v>
      </c>
      <c r="J521" s="46">
        <v>92.9</v>
      </c>
      <c r="K521" s="29">
        <f t="shared" si="32"/>
        <v>0</v>
      </c>
      <c r="L521" s="28">
        <f t="shared" si="34"/>
        <v>107.764</v>
      </c>
      <c r="M521" s="30">
        <f t="shared" si="35"/>
        <v>0</v>
      </c>
    </row>
    <row r="522" spans="1:13" x14ac:dyDescent="0.25">
      <c r="A522" s="26">
        <v>33981</v>
      </c>
      <c r="B522" s="25" t="s">
        <v>1335</v>
      </c>
      <c r="C522" s="26" t="str">
        <f t="shared" si="33"/>
        <v>05508</v>
      </c>
      <c r="D522" s="26">
        <v>2</v>
      </c>
      <c r="E522" s="75" t="s">
        <v>455</v>
      </c>
      <c r="F522" s="27" t="s">
        <v>1234</v>
      </c>
      <c r="G522" s="39" t="s">
        <v>250</v>
      </c>
      <c r="H522" s="40">
        <v>416085018</v>
      </c>
      <c r="I522" s="80">
        <f>SUMIF(Tabla1[SKU AVANTE],'Comanda F'!G522,Tabla1[PIEZAS])</f>
        <v>0</v>
      </c>
      <c r="J522" s="46">
        <v>92.9</v>
      </c>
      <c r="K522" s="29">
        <f t="shared" si="32"/>
        <v>0</v>
      </c>
      <c r="L522" s="28">
        <f t="shared" si="34"/>
        <v>107.764</v>
      </c>
      <c r="M522" s="30">
        <f t="shared" si="35"/>
        <v>0</v>
      </c>
    </row>
    <row r="523" spans="1:13" x14ac:dyDescent="0.25">
      <c r="A523" s="26">
        <v>33981</v>
      </c>
      <c r="B523" s="25" t="s">
        <v>1335</v>
      </c>
      <c r="C523" s="26" t="str">
        <f t="shared" si="33"/>
        <v>05508</v>
      </c>
      <c r="D523" s="26">
        <v>3</v>
      </c>
      <c r="E523" s="75" t="s">
        <v>455</v>
      </c>
      <c r="F523" s="27" t="s">
        <v>1235</v>
      </c>
      <c r="G523" s="39" t="s">
        <v>249</v>
      </c>
      <c r="H523" s="40">
        <v>416085016</v>
      </c>
      <c r="I523" s="80">
        <f>SUMIF(Tabla1[SKU AVANTE],'Comanda F'!G523,Tabla1[PIEZAS])</f>
        <v>0</v>
      </c>
      <c r="J523" s="46">
        <v>92.9</v>
      </c>
      <c r="K523" s="29">
        <f t="shared" si="32"/>
        <v>0</v>
      </c>
      <c r="L523" s="28">
        <f t="shared" si="34"/>
        <v>107.764</v>
      </c>
      <c r="M523" s="30">
        <f t="shared" si="35"/>
        <v>0</v>
      </c>
    </row>
    <row r="524" spans="1:13" x14ac:dyDescent="0.25">
      <c r="A524" s="26">
        <v>33981</v>
      </c>
      <c r="B524" s="25" t="s">
        <v>1335</v>
      </c>
      <c r="C524" s="26" t="str">
        <f t="shared" si="33"/>
        <v>05508</v>
      </c>
      <c r="D524" s="26">
        <v>4</v>
      </c>
      <c r="E524" s="75" t="s">
        <v>455</v>
      </c>
      <c r="F524" s="27" t="s">
        <v>1245</v>
      </c>
      <c r="G524" s="39" t="s">
        <v>251</v>
      </c>
      <c r="H524" s="40">
        <v>416085020</v>
      </c>
      <c r="I524" s="80">
        <f>SUMIF(Tabla1[SKU AVANTE],'Comanda F'!G524,Tabla1[PIEZAS])</f>
        <v>0</v>
      </c>
      <c r="J524" s="46">
        <v>92.9</v>
      </c>
      <c r="K524" s="29">
        <f t="shared" si="32"/>
        <v>0</v>
      </c>
      <c r="L524" s="28">
        <f t="shared" si="34"/>
        <v>107.764</v>
      </c>
      <c r="M524" s="30">
        <f t="shared" si="35"/>
        <v>0</v>
      </c>
    </row>
    <row r="525" spans="1:13" x14ac:dyDescent="0.25">
      <c r="A525" s="26">
        <v>33984</v>
      </c>
      <c r="B525" s="25" t="s">
        <v>1336</v>
      </c>
      <c r="C525" s="26" t="str">
        <f t="shared" si="33"/>
        <v>02820</v>
      </c>
      <c r="D525" s="26">
        <v>1</v>
      </c>
      <c r="E525" s="75" t="s">
        <v>445</v>
      </c>
      <c r="F525" s="27" t="s">
        <v>1237</v>
      </c>
      <c r="G525" s="39" t="s">
        <v>312</v>
      </c>
      <c r="H525" s="40">
        <v>415917005</v>
      </c>
      <c r="I525" s="80">
        <f>SUMIF(Tabla1[SKU AVANTE],'Comanda F'!G525,Tabla1[PIEZAS])</f>
        <v>0</v>
      </c>
      <c r="J525" s="46">
        <v>45.267200000000003</v>
      </c>
      <c r="K525" s="29">
        <f t="shared" si="32"/>
        <v>0</v>
      </c>
      <c r="L525" s="28">
        <f t="shared" si="34"/>
        <v>52.509951999999998</v>
      </c>
      <c r="M525" s="30">
        <f t="shared" si="35"/>
        <v>0</v>
      </c>
    </row>
    <row r="526" spans="1:13" x14ac:dyDescent="0.25">
      <c r="A526" s="26">
        <v>33984</v>
      </c>
      <c r="B526" s="25" t="s">
        <v>1336</v>
      </c>
      <c r="C526" s="26" t="str">
        <f t="shared" si="33"/>
        <v>02820</v>
      </c>
      <c r="D526" s="26">
        <v>2</v>
      </c>
      <c r="E526" s="75" t="s">
        <v>445</v>
      </c>
      <c r="F526" s="27" t="s">
        <v>1238</v>
      </c>
      <c r="G526" s="39" t="s">
        <v>313</v>
      </c>
      <c r="H526" s="40">
        <v>415917008</v>
      </c>
      <c r="I526" s="80">
        <f>SUMIF(Tabla1[SKU AVANTE],'Comanda F'!G526,Tabla1[PIEZAS])</f>
        <v>0</v>
      </c>
      <c r="J526" s="46">
        <v>45.267200000000003</v>
      </c>
      <c r="K526" s="29">
        <f t="shared" si="32"/>
        <v>0</v>
      </c>
      <c r="L526" s="28">
        <f t="shared" si="34"/>
        <v>52.509951999999998</v>
      </c>
      <c r="M526" s="30">
        <f t="shared" si="35"/>
        <v>0</v>
      </c>
    </row>
    <row r="527" spans="1:13" x14ac:dyDescent="0.25">
      <c r="A527" s="26">
        <v>33984</v>
      </c>
      <c r="B527" s="25" t="s">
        <v>1336</v>
      </c>
      <c r="C527" s="26" t="str">
        <f t="shared" si="33"/>
        <v>02820</v>
      </c>
      <c r="D527" s="26">
        <v>3</v>
      </c>
      <c r="E527" s="75" t="s">
        <v>445</v>
      </c>
      <c r="F527" s="27" t="s">
        <v>1239</v>
      </c>
      <c r="G527" s="39" t="s">
        <v>314</v>
      </c>
      <c r="H527" s="40">
        <v>415917011</v>
      </c>
      <c r="I527" s="80">
        <f>SUMIF(Tabla1[SKU AVANTE],'Comanda F'!G527,Tabla1[PIEZAS])</f>
        <v>0</v>
      </c>
      <c r="J527" s="46">
        <v>45.267200000000003</v>
      </c>
      <c r="K527" s="29">
        <f t="shared" si="32"/>
        <v>0</v>
      </c>
      <c r="L527" s="28">
        <f t="shared" si="34"/>
        <v>52.509951999999998</v>
      </c>
      <c r="M527" s="30">
        <f t="shared" si="35"/>
        <v>0</v>
      </c>
    </row>
    <row r="528" spans="1:13" x14ac:dyDescent="0.25">
      <c r="A528" s="26">
        <v>33984</v>
      </c>
      <c r="B528" s="25" t="s">
        <v>1336</v>
      </c>
      <c r="C528" s="26" t="str">
        <f t="shared" si="33"/>
        <v>05404</v>
      </c>
      <c r="D528" s="26">
        <v>1</v>
      </c>
      <c r="E528" s="75" t="s">
        <v>446</v>
      </c>
      <c r="F528" s="27" t="s">
        <v>1237</v>
      </c>
      <c r="G528" s="39" t="s">
        <v>315</v>
      </c>
      <c r="H528" s="40">
        <v>415917019</v>
      </c>
      <c r="I528" s="80">
        <f>SUMIF(Tabla1[SKU AVANTE],'Comanda F'!G528,Tabla1[PIEZAS])</f>
        <v>0</v>
      </c>
      <c r="J528" s="46">
        <v>45.267200000000003</v>
      </c>
      <c r="K528" s="29">
        <f t="shared" si="32"/>
        <v>0</v>
      </c>
      <c r="L528" s="28">
        <f t="shared" si="34"/>
        <v>52.509951999999998</v>
      </c>
      <c r="M528" s="30">
        <f t="shared" si="35"/>
        <v>0</v>
      </c>
    </row>
    <row r="529" spans="1:13" x14ac:dyDescent="0.25">
      <c r="A529" s="26">
        <v>33984</v>
      </c>
      <c r="B529" s="25" t="s">
        <v>1336</v>
      </c>
      <c r="C529" s="26" t="str">
        <f t="shared" si="33"/>
        <v>05404</v>
      </c>
      <c r="D529" s="26">
        <v>2</v>
      </c>
      <c r="E529" s="75" t="s">
        <v>446</v>
      </c>
      <c r="F529" s="27" t="s">
        <v>1238</v>
      </c>
      <c r="G529" s="39" t="s">
        <v>316</v>
      </c>
      <c r="H529" s="40">
        <v>415917020</v>
      </c>
      <c r="I529" s="80">
        <f>SUMIF(Tabla1[SKU AVANTE],'Comanda F'!G529,Tabla1[PIEZAS])</f>
        <v>0</v>
      </c>
      <c r="J529" s="46">
        <v>45.267200000000003</v>
      </c>
      <c r="K529" s="29">
        <f t="shared" si="32"/>
        <v>0</v>
      </c>
      <c r="L529" s="28">
        <f t="shared" si="34"/>
        <v>52.509951999999998</v>
      </c>
      <c r="M529" s="30">
        <f t="shared" si="35"/>
        <v>0</v>
      </c>
    </row>
    <row r="530" spans="1:13" x14ac:dyDescent="0.25">
      <c r="A530" s="26">
        <v>33984</v>
      </c>
      <c r="B530" s="25" t="s">
        <v>1336</v>
      </c>
      <c r="C530" s="26" t="str">
        <f t="shared" si="33"/>
        <v>05404</v>
      </c>
      <c r="D530" s="26">
        <v>3</v>
      </c>
      <c r="E530" s="75" t="s">
        <v>446</v>
      </c>
      <c r="F530" s="27" t="s">
        <v>1239</v>
      </c>
      <c r="G530" s="39" t="s">
        <v>317</v>
      </c>
      <c r="H530" s="40">
        <v>415917021</v>
      </c>
      <c r="I530" s="80">
        <f>SUMIF(Tabla1[SKU AVANTE],'Comanda F'!G530,Tabla1[PIEZAS])</f>
        <v>0</v>
      </c>
      <c r="J530" s="46">
        <v>45.267200000000003</v>
      </c>
      <c r="K530" s="29">
        <f t="shared" si="32"/>
        <v>0</v>
      </c>
      <c r="L530" s="28">
        <f t="shared" si="34"/>
        <v>52.509951999999998</v>
      </c>
      <c r="M530" s="30">
        <f t="shared" si="35"/>
        <v>0</v>
      </c>
    </row>
    <row r="531" spans="1:13" x14ac:dyDescent="0.25">
      <c r="A531" s="26">
        <v>33984</v>
      </c>
      <c r="B531" s="25" t="s">
        <v>1336</v>
      </c>
      <c r="C531" s="26" t="str">
        <f t="shared" si="33"/>
        <v>00207</v>
      </c>
      <c r="D531" s="26">
        <v>1</v>
      </c>
      <c r="E531" s="75" t="s">
        <v>447</v>
      </c>
      <c r="F531" s="27" t="s">
        <v>1238</v>
      </c>
      <c r="G531" s="39" t="s">
        <v>319</v>
      </c>
      <c r="H531" s="40">
        <v>415917001</v>
      </c>
      <c r="I531" s="80">
        <f>SUMIF(Tabla1[SKU AVANTE],'Comanda F'!G531,Tabla1[PIEZAS])</f>
        <v>0</v>
      </c>
      <c r="J531" s="46">
        <v>38.799999999999997</v>
      </c>
      <c r="K531" s="29">
        <f t="shared" si="32"/>
        <v>0</v>
      </c>
      <c r="L531" s="28">
        <f t="shared" si="34"/>
        <v>45.007999999999996</v>
      </c>
      <c r="M531" s="30">
        <f t="shared" si="35"/>
        <v>0</v>
      </c>
    </row>
    <row r="532" spans="1:13" x14ac:dyDescent="0.25">
      <c r="A532" s="26">
        <v>33984</v>
      </c>
      <c r="B532" s="25" t="s">
        <v>1336</v>
      </c>
      <c r="C532" s="26" t="str">
        <f t="shared" si="33"/>
        <v>00207</v>
      </c>
      <c r="D532" s="26">
        <v>2</v>
      </c>
      <c r="E532" s="75" t="s">
        <v>447</v>
      </c>
      <c r="F532" s="27" t="s">
        <v>1237</v>
      </c>
      <c r="G532" s="39" t="s">
        <v>318</v>
      </c>
      <c r="H532" s="40">
        <v>415917003</v>
      </c>
      <c r="I532" s="80">
        <f>SUMIF(Tabla1[SKU AVANTE],'Comanda F'!G532,Tabla1[PIEZAS])</f>
        <v>0</v>
      </c>
      <c r="J532" s="46">
        <v>38.799999999999997</v>
      </c>
      <c r="K532" s="29">
        <f t="shared" si="32"/>
        <v>0</v>
      </c>
      <c r="L532" s="28">
        <f t="shared" si="34"/>
        <v>45.007999999999996</v>
      </c>
      <c r="M532" s="30">
        <f t="shared" si="35"/>
        <v>0</v>
      </c>
    </row>
    <row r="533" spans="1:13" x14ac:dyDescent="0.25">
      <c r="A533" s="26">
        <v>33984</v>
      </c>
      <c r="B533" s="25" t="s">
        <v>1336</v>
      </c>
      <c r="C533" s="26" t="str">
        <f t="shared" si="33"/>
        <v>00207</v>
      </c>
      <c r="D533" s="26">
        <v>3</v>
      </c>
      <c r="E533" s="75" t="s">
        <v>447</v>
      </c>
      <c r="F533" s="27" t="s">
        <v>1239</v>
      </c>
      <c r="G533" s="39" t="s">
        <v>320</v>
      </c>
      <c r="H533" s="40">
        <v>415917002</v>
      </c>
      <c r="I533" s="80">
        <f>SUMIF(Tabla1[SKU AVANTE],'Comanda F'!G533,Tabla1[PIEZAS])</f>
        <v>0</v>
      </c>
      <c r="J533" s="46">
        <v>38.799999999999997</v>
      </c>
      <c r="K533" s="29">
        <f t="shared" si="32"/>
        <v>0</v>
      </c>
      <c r="L533" s="28">
        <f t="shared" si="34"/>
        <v>45.007999999999996</v>
      </c>
      <c r="M533" s="30">
        <f t="shared" si="35"/>
        <v>0</v>
      </c>
    </row>
    <row r="534" spans="1:13" x14ac:dyDescent="0.25">
      <c r="A534" s="26">
        <v>33984</v>
      </c>
      <c r="B534" s="25" t="s">
        <v>1336</v>
      </c>
      <c r="C534" s="26" t="str">
        <f t="shared" si="33"/>
        <v>06420</v>
      </c>
      <c r="D534" s="26">
        <v>1</v>
      </c>
      <c r="E534" s="75" t="s">
        <v>449</v>
      </c>
      <c r="F534" s="27" t="s">
        <v>1237</v>
      </c>
      <c r="G534" s="39" t="s">
        <v>321</v>
      </c>
      <c r="H534" s="40">
        <v>415917013</v>
      </c>
      <c r="I534" s="80">
        <f>SUMIF(Tabla1[SKU AVANTE],'Comanda F'!G534,Tabla1[PIEZAS])</f>
        <v>0</v>
      </c>
      <c r="J534" s="46">
        <v>45.267200000000003</v>
      </c>
      <c r="K534" s="29">
        <f t="shared" si="32"/>
        <v>0</v>
      </c>
      <c r="L534" s="28">
        <f t="shared" si="34"/>
        <v>52.509951999999998</v>
      </c>
      <c r="M534" s="30">
        <f t="shared" si="35"/>
        <v>0</v>
      </c>
    </row>
    <row r="535" spans="1:13" x14ac:dyDescent="0.25">
      <c r="A535" s="26">
        <v>33984</v>
      </c>
      <c r="B535" s="25" t="s">
        <v>1336</v>
      </c>
      <c r="C535" s="26" t="str">
        <f t="shared" si="33"/>
        <v>06420</v>
      </c>
      <c r="D535" s="26">
        <v>2</v>
      </c>
      <c r="E535" s="75" t="s">
        <v>449</v>
      </c>
      <c r="F535" s="27" t="s">
        <v>1238</v>
      </c>
      <c r="G535" s="39" t="s">
        <v>322</v>
      </c>
      <c r="H535" s="40">
        <v>415917014</v>
      </c>
      <c r="I535" s="80">
        <f>SUMIF(Tabla1[SKU AVANTE],'Comanda F'!G535,Tabla1[PIEZAS])</f>
        <v>0</v>
      </c>
      <c r="J535" s="46">
        <v>45.267200000000003</v>
      </c>
      <c r="K535" s="29">
        <f t="shared" si="32"/>
        <v>0</v>
      </c>
      <c r="L535" s="28">
        <f t="shared" si="34"/>
        <v>52.509951999999998</v>
      </c>
      <c r="M535" s="30">
        <f t="shared" si="35"/>
        <v>0</v>
      </c>
    </row>
    <row r="536" spans="1:13" x14ac:dyDescent="0.25">
      <c r="A536" s="26">
        <v>33984</v>
      </c>
      <c r="B536" s="25" t="s">
        <v>1336</v>
      </c>
      <c r="C536" s="26" t="str">
        <f t="shared" si="33"/>
        <v>06420</v>
      </c>
      <c r="D536" s="26">
        <v>3</v>
      </c>
      <c r="E536" s="75" t="s">
        <v>449</v>
      </c>
      <c r="F536" s="27" t="s">
        <v>1239</v>
      </c>
      <c r="G536" s="39" t="s">
        <v>323</v>
      </c>
      <c r="H536" s="40">
        <v>415917015</v>
      </c>
      <c r="I536" s="80">
        <f>SUMIF(Tabla1[SKU AVANTE],'Comanda F'!G536,Tabla1[PIEZAS])</f>
        <v>0</v>
      </c>
      <c r="J536" s="46">
        <v>45.267200000000003</v>
      </c>
      <c r="K536" s="29">
        <f t="shared" si="32"/>
        <v>0</v>
      </c>
      <c r="L536" s="28">
        <f t="shared" si="34"/>
        <v>52.509951999999998</v>
      </c>
      <c r="M536" s="30">
        <f t="shared" si="35"/>
        <v>0</v>
      </c>
    </row>
    <row r="537" spans="1:13" x14ac:dyDescent="0.25">
      <c r="A537" s="26">
        <v>33984</v>
      </c>
      <c r="B537" s="25" t="s">
        <v>1336</v>
      </c>
      <c r="C537" s="26" t="str">
        <f t="shared" si="33"/>
        <v>05508</v>
      </c>
      <c r="D537" s="26">
        <v>1</v>
      </c>
      <c r="E537" s="75" t="s">
        <v>455</v>
      </c>
      <c r="F537" s="27" t="s">
        <v>1237</v>
      </c>
      <c r="G537" s="39" t="s">
        <v>324</v>
      </c>
      <c r="H537" s="40">
        <v>415917006</v>
      </c>
      <c r="I537" s="80">
        <f>SUMIF(Tabla1[SKU AVANTE],'Comanda F'!G537,Tabla1[PIEZAS])</f>
        <v>0</v>
      </c>
      <c r="J537" s="46">
        <v>45.267200000000003</v>
      </c>
      <c r="K537" s="29">
        <f t="shared" si="32"/>
        <v>0</v>
      </c>
      <c r="L537" s="28">
        <f t="shared" si="34"/>
        <v>52.509951999999998</v>
      </c>
      <c r="M537" s="30">
        <f t="shared" si="35"/>
        <v>0</v>
      </c>
    </row>
    <row r="538" spans="1:13" x14ac:dyDescent="0.25">
      <c r="A538" s="26">
        <v>33984</v>
      </c>
      <c r="B538" s="25" t="s">
        <v>1336</v>
      </c>
      <c r="C538" s="26" t="str">
        <f t="shared" si="33"/>
        <v>05508</v>
      </c>
      <c r="D538" s="26">
        <v>2</v>
      </c>
      <c r="E538" s="75" t="s">
        <v>455</v>
      </c>
      <c r="F538" s="27" t="s">
        <v>1238</v>
      </c>
      <c r="G538" s="39" t="s">
        <v>325</v>
      </c>
      <c r="H538" s="40">
        <v>415917009</v>
      </c>
      <c r="I538" s="80">
        <f>SUMIF(Tabla1[SKU AVANTE],'Comanda F'!G538,Tabla1[PIEZAS])</f>
        <v>0</v>
      </c>
      <c r="J538" s="46">
        <v>45.267200000000003</v>
      </c>
      <c r="K538" s="29">
        <f t="shared" si="32"/>
        <v>0</v>
      </c>
      <c r="L538" s="28">
        <f t="shared" si="34"/>
        <v>52.509951999999998</v>
      </c>
      <c r="M538" s="30">
        <f t="shared" si="35"/>
        <v>0</v>
      </c>
    </row>
    <row r="539" spans="1:13" x14ac:dyDescent="0.25">
      <c r="A539" s="26">
        <v>33984</v>
      </c>
      <c r="B539" s="25" t="s">
        <v>1336</v>
      </c>
      <c r="C539" s="26" t="str">
        <f t="shared" si="33"/>
        <v>05508</v>
      </c>
      <c r="D539" s="26">
        <v>3</v>
      </c>
      <c r="E539" s="75" t="s">
        <v>455</v>
      </c>
      <c r="F539" s="27" t="s">
        <v>1239</v>
      </c>
      <c r="G539" s="39" t="s">
        <v>326</v>
      </c>
      <c r="H539" s="40">
        <v>415917012</v>
      </c>
      <c r="I539" s="80">
        <f>SUMIF(Tabla1[SKU AVANTE],'Comanda F'!G539,Tabla1[PIEZAS])</f>
        <v>0</v>
      </c>
      <c r="J539" s="46">
        <v>45.267200000000003</v>
      </c>
      <c r="K539" s="29">
        <f t="shared" si="32"/>
        <v>0</v>
      </c>
      <c r="L539" s="28">
        <f t="shared" si="34"/>
        <v>52.509951999999998</v>
      </c>
      <c r="M539" s="30">
        <f t="shared" si="35"/>
        <v>0</v>
      </c>
    </row>
    <row r="540" spans="1:13" x14ac:dyDescent="0.25">
      <c r="A540" s="26">
        <v>33984</v>
      </c>
      <c r="B540" s="25" t="s">
        <v>1336</v>
      </c>
      <c r="C540" s="26" t="str">
        <f t="shared" si="33"/>
        <v>01307</v>
      </c>
      <c r="D540" s="26">
        <v>1</v>
      </c>
      <c r="E540" s="75" t="s">
        <v>456</v>
      </c>
      <c r="F540" s="27" t="s">
        <v>1237</v>
      </c>
      <c r="G540" s="39" t="s">
        <v>327</v>
      </c>
      <c r="H540" s="40">
        <v>415917004</v>
      </c>
      <c r="I540" s="80">
        <f>SUMIF(Tabla1[SKU AVANTE],'Comanda F'!G540,Tabla1[PIEZAS])</f>
        <v>0</v>
      </c>
      <c r="J540" s="46">
        <v>45.267200000000003</v>
      </c>
      <c r="K540" s="29">
        <f t="shared" si="32"/>
        <v>0</v>
      </c>
      <c r="L540" s="28">
        <f t="shared" si="34"/>
        <v>52.509951999999998</v>
      </c>
      <c r="M540" s="30">
        <f t="shared" si="35"/>
        <v>0</v>
      </c>
    </row>
    <row r="541" spans="1:13" x14ac:dyDescent="0.25">
      <c r="A541" s="26">
        <v>33984</v>
      </c>
      <c r="B541" s="25" t="s">
        <v>1336</v>
      </c>
      <c r="C541" s="26" t="str">
        <f t="shared" si="33"/>
        <v>01307</v>
      </c>
      <c r="D541" s="26">
        <v>2</v>
      </c>
      <c r="E541" s="75" t="s">
        <v>456</v>
      </c>
      <c r="F541" s="27" t="s">
        <v>1238</v>
      </c>
      <c r="G541" s="39" t="s">
        <v>328</v>
      </c>
      <c r="H541" s="40">
        <v>415917007</v>
      </c>
      <c r="I541" s="80">
        <f>SUMIF(Tabla1[SKU AVANTE],'Comanda F'!G541,Tabla1[PIEZAS])</f>
        <v>0</v>
      </c>
      <c r="J541" s="46">
        <v>45.267200000000003</v>
      </c>
      <c r="K541" s="29">
        <f t="shared" si="32"/>
        <v>0</v>
      </c>
      <c r="L541" s="28">
        <f t="shared" si="34"/>
        <v>52.509951999999998</v>
      </c>
      <c r="M541" s="30">
        <f t="shared" si="35"/>
        <v>0</v>
      </c>
    </row>
    <row r="542" spans="1:13" x14ac:dyDescent="0.25">
      <c r="A542" s="26">
        <v>33984</v>
      </c>
      <c r="B542" s="25" t="s">
        <v>1336</v>
      </c>
      <c r="C542" s="26" t="str">
        <f t="shared" si="33"/>
        <v>01307</v>
      </c>
      <c r="D542" s="26">
        <v>3</v>
      </c>
      <c r="E542" s="75" t="s">
        <v>456</v>
      </c>
      <c r="F542" s="27" t="s">
        <v>1239</v>
      </c>
      <c r="G542" s="39" t="s">
        <v>329</v>
      </c>
      <c r="H542" s="40">
        <v>415917010</v>
      </c>
      <c r="I542" s="80">
        <f>SUMIF(Tabla1[SKU AVANTE],'Comanda F'!G542,Tabla1[PIEZAS])</f>
        <v>0</v>
      </c>
      <c r="J542" s="46">
        <v>45.267200000000003</v>
      </c>
      <c r="K542" s="29">
        <f t="shared" si="32"/>
        <v>0</v>
      </c>
      <c r="L542" s="28">
        <f t="shared" si="34"/>
        <v>52.509951999999998</v>
      </c>
      <c r="M542" s="30">
        <f t="shared" si="35"/>
        <v>0</v>
      </c>
    </row>
    <row r="543" spans="1:13" x14ac:dyDescent="0.25">
      <c r="A543" s="26">
        <v>33984</v>
      </c>
      <c r="B543" s="25" t="s">
        <v>1336</v>
      </c>
      <c r="C543" s="26" t="str">
        <f t="shared" si="33"/>
        <v>A5432</v>
      </c>
      <c r="D543" s="26">
        <v>1</v>
      </c>
      <c r="E543" s="75" t="s">
        <v>458</v>
      </c>
      <c r="F543" s="27" t="s">
        <v>1237</v>
      </c>
      <c r="G543" s="39" t="s">
        <v>330</v>
      </c>
      <c r="H543" s="40">
        <v>415917018</v>
      </c>
      <c r="I543" s="80">
        <f>SUMIF(Tabla1[SKU AVANTE],'Comanda F'!G543,Tabla1[PIEZAS])</f>
        <v>0</v>
      </c>
      <c r="J543" s="46">
        <v>45.267200000000003</v>
      </c>
      <c r="K543" s="29">
        <f t="shared" si="32"/>
        <v>0</v>
      </c>
      <c r="L543" s="28">
        <f t="shared" si="34"/>
        <v>52.509951999999998</v>
      </c>
      <c r="M543" s="30">
        <f t="shared" si="35"/>
        <v>0</v>
      </c>
    </row>
    <row r="544" spans="1:13" x14ac:dyDescent="0.25">
      <c r="A544" s="26">
        <v>33984</v>
      </c>
      <c r="B544" s="25" t="s">
        <v>1336</v>
      </c>
      <c r="C544" s="26" t="str">
        <f t="shared" si="33"/>
        <v>A5432</v>
      </c>
      <c r="D544" s="26">
        <v>2</v>
      </c>
      <c r="E544" s="75" t="s">
        <v>458</v>
      </c>
      <c r="F544" s="27" t="s">
        <v>1238</v>
      </c>
      <c r="G544" s="39" t="s">
        <v>331</v>
      </c>
      <c r="H544" s="40">
        <v>415917017</v>
      </c>
      <c r="I544" s="80">
        <f>SUMIF(Tabla1[SKU AVANTE],'Comanda F'!G544,Tabla1[PIEZAS])</f>
        <v>0</v>
      </c>
      <c r="J544" s="46">
        <v>45.267200000000003</v>
      </c>
      <c r="K544" s="29">
        <f t="shared" si="32"/>
        <v>0</v>
      </c>
      <c r="L544" s="28">
        <f t="shared" si="34"/>
        <v>52.509951999999998</v>
      </c>
      <c r="M544" s="30">
        <f t="shared" si="35"/>
        <v>0</v>
      </c>
    </row>
    <row r="545" spans="1:13" x14ac:dyDescent="0.25">
      <c r="A545" s="26">
        <v>33984</v>
      </c>
      <c r="B545" s="25" t="s">
        <v>1336</v>
      </c>
      <c r="C545" s="26" t="str">
        <f t="shared" si="33"/>
        <v>A5432</v>
      </c>
      <c r="D545" s="26">
        <v>3</v>
      </c>
      <c r="E545" s="75" t="s">
        <v>458</v>
      </c>
      <c r="F545" s="27" t="s">
        <v>1239</v>
      </c>
      <c r="G545" s="39" t="s">
        <v>332</v>
      </c>
      <c r="H545" s="40">
        <v>415917016</v>
      </c>
      <c r="I545" s="80">
        <f>SUMIF(Tabla1[SKU AVANTE],'Comanda F'!G545,Tabla1[PIEZAS])</f>
        <v>0</v>
      </c>
      <c r="J545" s="46">
        <v>45.267200000000003</v>
      </c>
      <c r="K545" s="29">
        <f t="shared" si="32"/>
        <v>0</v>
      </c>
      <c r="L545" s="28">
        <f t="shared" si="34"/>
        <v>52.509951999999998</v>
      </c>
      <c r="M545" s="30">
        <f t="shared" si="35"/>
        <v>0</v>
      </c>
    </row>
    <row r="546" spans="1:13" x14ac:dyDescent="0.25">
      <c r="A546" s="26">
        <v>33985</v>
      </c>
      <c r="B546" s="25" t="s">
        <v>1337</v>
      </c>
      <c r="C546" s="26" t="str">
        <f t="shared" si="33"/>
        <v>02820</v>
      </c>
      <c r="D546" s="26">
        <v>1</v>
      </c>
      <c r="E546" s="75" t="s">
        <v>445</v>
      </c>
      <c r="F546" s="27" t="s">
        <v>1240</v>
      </c>
      <c r="G546" s="39" t="s">
        <v>334</v>
      </c>
      <c r="H546" s="40">
        <v>415920004</v>
      </c>
      <c r="I546" s="80">
        <f>SUMIF(Tabla1[SKU AVANTE],'Comanda F'!G546,Tabla1[PIEZAS])</f>
        <v>0</v>
      </c>
      <c r="J546" s="46">
        <v>50.1</v>
      </c>
      <c r="K546" s="29">
        <f t="shared" si="32"/>
        <v>0</v>
      </c>
      <c r="L546" s="28">
        <f t="shared" si="34"/>
        <v>58.116</v>
      </c>
      <c r="M546" s="30">
        <f t="shared" si="35"/>
        <v>0</v>
      </c>
    </row>
    <row r="547" spans="1:13" x14ac:dyDescent="0.25">
      <c r="A547" s="26">
        <v>33985</v>
      </c>
      <c r="B547" s="25" t="s">
        <v>1337</v>
      </c>
      <c r="C547" s="26" t="str">
        <f t="shared" si="33"/>
        <v>02820</v>
      </c>
      <c r="D547" s="26">
        <v>2</v>
      </c>
      <c r="E547" s="75" t="s">
        <v>445</v>
      </c>
      <c r="F547" s="27" t="s">
        <v>1241</v>
      </c>
      <c r="G547" s="39" t="s">
        <v>333</v>
      </c>
      <c r="H547" s="40">
        <v>415920007</v>
      </c>
      <c r="I547" s="80">
        <f>SUMIF(Tabla1[SKU AVANTE],'Comanda F'!G547,Tabla1[PIEZAS])</f>
        <v>0</v>
      </c>
      <c r="J547" s="46">
        <v>50.1</v>
      </c>
      <c r="K547" s="29">
        <f t="shared" si="32"/>
        <v>0</v>
      </c>
      <c r="L547" s="28">
        <f t="shared" si="34"/>
        <v>58.116</v>
      </c>
      <c r="M547" s="30">
        <f t="shared" si="35"/>
        <v>0</v>
      </c>
    </row>
    <row r="548" spans="1:13" x14ac:dyDescent="0.25">
      <c r="A548" s="26">
        <v>33985</v>
      </c>
      <c r="B548" s="25" t="s">
        <v>1337</v>
      </c>
      <c r="C548" s="26" t="str">
        <f t="shared" si="33"/>
        <v>05404</v>
      </c>
      <c r="D548" s="26">
        <v>1</v>
      </c>
      <c r="E548" s="75" t="s">
        <v>446</v>
      </c>
      <c r="F548" s="27" t="s">
        <v>1240</v>
      </c>
      <c r="G548" s="39" t="s">
        <v>336</v>
      </c>
      <c r="H548" s="40">
        <v>415920013</v>
      </c>
      <c r="I548" s="80">
        <f>SUMIF(Tabla1[SKU AVANTE],'Comanda F'!G548,Tabla1[PIEZAS])</f>
        <v>0</v>
      </c>
      <c r="J548" s="46">
        <v>50.1</v>
      </c>
      <c r="K548" s="29">
        <f t="shared" si="32"/>
        <v>0</v>
      </c>
      <c r="L548" s="28">
        <f t="shared" si="34"/>
        <v>58.116</v>
      </c>
      <c r="M548" s="30">
        <f t="shared" si="35"/>
        <v>0</v>
      </c>
    </row>
    <row r="549" spans="1:13" x14ac:dyDescent="0.25">
      <c r="A549" s="26">
        <v>33985</v>
      </c>
      <c r="B549" s="25" t="s">
        <v>1337</v>
      </c>
      <c r="C549" s="26" t="str">
        <f t="shared" si="33"/>
        <v>05404</v>
      </c>
      <c r="D549" s="26">
        <v>2</v>
      </c>
      <c r="E549" s="75" t="s">
        <v>446</v>
      </c>
      <c r="F549" s="27" t="s">
        <v>1241</v>
      </c>
      <c r="G549" s="39" t="s">
        <v>335</v>
      </c>
      <c r="H549" s="40">
        <v>415920014</v>
      </c>
      <c r="I549" s="80">
        <f>SUMIF(Tabla1[SKU AVANTE],'Comanda F'!G549,Tabla1[PIEZAS])</f>
        <v>0</v>
      </c>
      <c r="J549" s="46">
        <v>50.1</v>
      </c>
      <c r="K549" s="29">
        <f t="shared" si="32"/>
        <v>0</v>
      </c>
      <c r="L549" s="28">
        <f t="shared" si="34"/>
        <v>58.116</v>
      </c>
      <c r="M549" s="30">
        <f t="shared" si="35"/>
        <v>0</v>
      </c>
    </row>
    <row r="550" spans="1:13" x14ac:dyDescent="0.25">
      <c r="A550" s="26">
        <v>33985</v>
      </c>
      <c r="B550" s="25" t="s">
        <v>1337</v>
      </c>
      <c r="C550" s="26" t="str">
        <f t="shared" si="33"/>
        <v>00207</v>
      </c>
      <c r="D550" s="26">
        <v>1</v>
      </c>
      <c r="E550" s="75" t="s">
        <v>447</v>
      </c>
      <c r="F550" s="27" t="s">
        <v>1240</v>
      </c>
      <c r="G550" s="39" t="s">
        <v>338</v>
      </c>
      <c r="H550" s="40">
        <v>415920001</v>
      </c>
      <c r="I550" s="80">
        <f>SUMIF(Tabla1[SKU AVANTE],'Comanda F'!G550,Tabla1[PIEZAS])</f>
        <v>0</v>
      </c>
      <c r="J550" s="46">
        <v>46</v>
      </c>
      <c r="K550" s="29">
        <f t="shared" si="32"/>
        <v>0</v>
      </c>
      <c r="L550" s="28">
        <f t="shared" si="34"/>
        <v>53.36</v>
      </c>
      <c r="M550" s="30">
        <f t="shared" si="35"/>
        <v>0</v>
      </c>
    </row>
    <row r="551" spans="1:13" x14ac:dyDescent="0.25">
      <c r="A551" s="26">
        <v>33985</v>
      </c>
      <c r="B551" s="25" t="s">
        <v>1337</v>
      </c>
      <c r="C551" s="26" t="str">
        <f t="shared" si="33"/>
        <v>00207</v>
      </c>
      <c r="D551" s="26">
        <v>2</v>
      </c>
      <c r="E551" s="75" t="s">
        <v>447</v>
      </c>
      <c r="F551" s="27" t="s">
        <v>1241</v>
      </c>
      <c r="G551" s="39" t="s">
        <v>337</v>
      </c>
      <c r="H551" s="40">
        <v>415920002</v>
      </c>
      <c r="I551" s="80">
        <f>SUMIF(Tabla1[SKU AVANTE],'Comanda F'!G551,Tabla1[PIEZAS])</f>
        <v>0</v>
      </c>
      <c r="J551" s="46">
        <v>46</v>
      </c>
      <c r="K551" s="29">
        <f t="shared" si="32"/>
        <v>0</v>
      </c>
      <c r="L551" s="28">
        <f t="shared" si="34"/>
        <v>53.36</v>
      </c>
      <c r="M551" s="30">
        <f t="shared" si="35"/>
        <v>0</v>
      </c>
    </row>
    <row r="552" spans="1:13" x14ac:dyDescent="0.25">
      <c r="A552" s="26">
        <v>33985</v>
      </c>
      <c r="B552" s="25" t="s">
        <v>1337</v>
      </c>
      <c r="C552" s="26" t="str">
        <f t="shared" si="33"/>
        <v>06420</v>
      </c>
      <c r="D552" s="26">
        <v>1</v>
      </c>
      <c r="E552" s="75" t="s">
        <v>449</v>
      </c>
      <c r="F552" s="27" t="s">
        <v>1240</v>
      </c>
      <c r="G552" s="39" t="s">
        <v>340</v>
      </c>
      <c r="H552" s="40">
        <v>415920009</v>
      </c>
      <c r="I552" s="80">
        <f>SUMIF(Tabla1[SKU AVANTE],'Comanda F'!G552,Tabla1[PIEZAS])</f>
        <v>0</v>
      </c>
      <c r="J552" s="46">
        <v>50.1</v>
      </c>
      <c r="K552" s="29">
        <f t="shared" si="32"/>
        <v>0</v>
      </c>
      <c r="L552" s="28">
        <f t="shared" si="34"/>
        <v>58.116</v>
      </c>
      <c r="M552" s="30">
        <f t="shared" si="35"/>
        <v>0</v>
      </c>
    </row>
    <row r="553" spans="1:13" x14ac:dyDescent="0.25">
      <c r="A553" s="26">
        <v>33985</v>
      </c>
      <c r="B553" s="25" t="s">
        <v>1337</v>
      </c>
      <c r="C553" s="26" t="str">
        <f t="shared" si="33"/>
        <v>06420</v>
      </c>
      <c r="D553" s="26">
        <v>2</v>
      </c>
      <c r="E553" s="75" t="s">
        <v>449</v>
      </c>
      <c r="F553" s="27" t="s">
        <v>1241</v>
      </c>
      <c r="G553" s="39" t="s">
        <v>339</v>
      </c>
      <c r="H553" s="40">
        <v>415920010</v>
      </c>
      <c r="I553" s="80">
        <f>SUMIF(Tabla1[SKU AVANTE],'Comanda F'!G553,Tabla1[PIEZAS])</f>
        <v>0</v>
      </c>
      <c r="J553" s="46">
        <v>50.1</v>
      </c>
      <c r="K553" s="29">
        <f t="shared" si="32"/>
        <v>0</v>
      </c>
      <c r="L553" s="28">
        <f t="shared" si="34"/>
        <v>58.116</v>
      </c>
      <c r="M553" s="30">
        <f t="shared" si="35"/>
        <v>0</v>
      </c>
    </row>
    <row r="554" spans="1:13" x14ac:dyDescent="0.25">
      <c r="A554" s="26">
        <v>33985</v>
      </c>
      <c r="B554" s="25" t="s">
        <v>1337</v>
      </c>
      <c r="C554" s="26" t="str">
        <f t="shared" si="33"/>
        <v>05508</v>
      </c>
      <c r="D554" s="26">
        <v>1</v>
      </c>
      <c r="E554" s="75" t="s">
        <v>455</v>
      </c>
      <c r="F554" s="27" t="s">
        <v>1240</v>
      </c>
      <c r="G554" s="39" t="s">
        <v>342</v>
      </c>
      <c r="H554" s="40">
        <v>415920005</v>
      </c>
      <c r="I554" s="80">
        <f>SUMIF(Tabla1[SKU AVANTE],'Comanda F'!G554,Tabla1[PIEZAS])</f>
        <v>0</v>
      </c>
      <c r="J554" s="46">
        <v>50.1</v>
      </c>
      <c r="K554" s="29">
        <f t="shared" si="32"/>
        <v>0</v>
      </c>
      <c r="L554" s="28">
        <f t="shared" si="34"/>
        <v>58.116</v>
      </c>
      <c r="M554" s="30">
        <f t="shared" si="35"/>
        <v>0</v>
      </c>
    </row>
    <row r="555" spans="1:13" x14ac:dyDescent="0.25">
      <c r="A555" s="26">
        <v>33985</v>
      </c>
      <c r="B555" s="25" t="s">
        <v>1337</v>
      </c>
      <c r="C555" s="26" t="str">
        <f t="shared" si="33"/>
        <v>05508</v>
      </c>
      <c r="D555" s="26">
        <v>2</v>
      </c>
      <c r="E555" s="75" t="s">
        <v>455</v>
      </c>
      <c r="F555" s="27" t="s">
        <v>1241</v>
      </c>
      <c r="G555" s="39" t="s">
        <v>341</v>
      </c>
      <c r="H555" s="40">
        <v>415920008</v>
      </c>
      <c r="I555" s="80">
        <f>SUMIF(Tabla1[SKU AVANTE],'Comanda F'!G555,Tabla1[PIEZAS])</f>
        <v>0</v>
      </c>
      <c r="J555" s="46">
        <v>50.1</v>
      </c>
      <c r="K555" s="29">
        <f t="shared" si="32"/>
        <v>0</v>
      </c>
      <c r="L555" s="28">
        <f t="shared" si="34"/>
        <v>58.116</v>
      </c>
      <c r="M555" s="30">
        <f t="shared" si="35"/>
        <v>0</v>
      </c>
    </row>
    <row r="556" spans="1:13" x14ac:dyDescent="0.25">
      <c r="A556" s="26">
        <v>33985</v>
      </c>
      <c r="B556" s="25" t="s">
        <v>1337</v>
      </c>
      <c r="C556" s="26" t="str">
        <f t="shared" si="33"/>
        <v>01307</v>
      </c>
      <c r="D556" s="26">
        <v>1</v>
      </c>
      <c r="E556" s="75" t="s">
        <v>456</v>
      </c>
      <c r="F556" s="27" t="s">
        <v>1240</v>
      </c>
      <c r="G556" s="39" t="s">
        <v>344</v>
      </c>
      <c r="H556" s="40">
        <v>415920003</v>
      </c>
      <c r="I556" s="80">
        <f>SUMIF(Tabla1[SKU AVANTE],'Comanda F'!G556,Tabla1[PIEZAS])</f>
        <v>0</v>
      </c>
      <c r="J556" s="46">
        <v>50.1</v>
      </c>
      <c r="K556" s="29">
        <f t="shared" si="32"/>
        <v>0</v>
      </c>
      <c r="L556" s="28">
        <f t="shared" si="34"/>
        <v>58.116</v>
      </c>
      <c r="M556" s="30">
        <f t="shared" si="35"/>
        <v>0</v>
      </c>
    </row>
    <row r="557" spans="1:13" x14ac:dyDescent="0.25">
      <c r="A557" s="26">
        <v>33985</v>
      </c>
      <c r="B557" s="25" t="s">
        <v>1337</v>
      </c>
      <c r="C557" s="26" t="str">
        <f t="shared" si="33"/>
        <v>01307</v>
      </c>
      <c r="D557" s="26">
        <v>2</v>
      </c>
      <c r="E557" s="75" t="s">
        <v>456</v>
      </c>
      <c r="F557" s="27" t="s">
        <v>1241</v>
      </c>
      <c r="G557" s="39" t="s">
        <v>343</v>
      </c>
      <c r="H557" s="40">
        <v>415920006</v>
      </c>
      <c r="I557" s="80">
        <f>SUMIF(Tabla1[SKU AVANTE],'Comanda F'!G557,Tabla1[PIEZAS])</f>
        <v>0</v>
      </c>
      <c r="J557" s="46">
        <v>50.1</v>
      </c>
      <c r="K557" s="29">
        <f t="shared" si="32"/>
        <v>0</v>
      </c>
      <c r="L557" s="28">
        <f t="shared" si="34"/>
        <v>58.116</v>
      </c>
      <c r="M557" s="30">
        <f t="shared" si="35"/>
        <v>0</v>
      </c>
    </row>
    <row r="558" spans="1:13" x14ac:dyDescent="0.25">
      <c r="A558" s="26">
        <v>33985</v>
      </c>
      <c r="B558" s="25" t="s">
        <v>1337</v>
      </c>
      <c r="C558" s="26" t="str">
        <f t="shared" si="33"/>
        <v>A5432</v>
      </c>
      <c r="D558" s="26">
        <v>1</v>
      </c>
      <c r="E558" s="75" t="s">
        <v>458</v>
      </c>
      <c r="F558" s="27" t="s">
        <v>1240</v>
      </c>
      <c r="G558" s="39" t="s">
        <v>346</v>
      </c>
      <c r="H558" s="40">
        <v>415920011</v>
      </c>
      <c r="I558" s="80">
        <f>SUMIF(Tabla1[SKU AVANTE],'Comanda F'!G558,Tabla1[PIEZAS])</f>
        <v>0</v>
      </c>
      <c r="J558" s="46">
        <v>50.1</v>
      </c>
      <c r="K558" s="29">
        <f t="shared" si="32"/>
        <v>0</v>
      </c>
      <c r="L558" s="28">
        <f t="shared" si="34"/>
        <v>58.116</v>
      </c>
      <c r="M558" s="30">
        <f t="shared" si="35"/>
        <v>0</v>
      </c>
    </row>
    <row r="559" spans="1:13" x14ac:dyDescent="0.25">
      <c r="A559" s="26">
        <v>33985</v>
      </c>
      <c r="B559" s="25" t="s">
        <v>1337</v>
      </c>
      <c r="C559" s="26" t="str">
        <f t="shared" si="33"/>
        <v>A5432</v>
      </c>
      <c r="D559" s="26">
        <v>2</v>
      </c>
      <c r="E559" s="75" t="s">
        <v>458</v>
      </c>
      <c r="F559" s="27" t="s">
        <v>1241</v>
      </c>
      <c r="G559" s="39" t="s">
        <v>345</v>
      </c>
      <c r="H559" s="40">
        <v>415920012</v>
      </c>
      <c r="I559" s="80">
        <f>SUMIF(Tabla1[SKU AVANTE],'Comanda F'!G559,Tabla1[PIEZAS])</f>
        <v>0</v>
      </c>
      <c r="J559" s="46">
        <v>50.1</v>
      </c>
      <c r="K559" s="29">
        <f t="shared" si="32"/>
        <v>0</v>
      </c>
      <c r="L559" s="28">
        <f t="shared" si="34"/>
        <v>58.116</v>
      </c>
      <c r="M559" s="30">
        <f t="shared" si="35"/>
        <v>0</v>
      </c>
    </row>
    <row r="560" spans="1:13" x14ac:dyDescent="0.25">
      <c r="A560" s="26">
        <v>34400</v>
      </c>
      <c r="B560" s="25" t="s">
        <v>1338</v>
      </c>
      <c r="C560" s="26" t="str">
        <f t="shared" si="33"/>
        <v>00101</v>
      </c>
      <c r="D560" s="26">
        <v>1</v>
      </c>
      <c r="E560" s="75" t="s">
        <v>447</v>
      </c>
      <c r="F560" s="27" t="s">
        <v>1233</v>
      </c>
      <c r="G560" s="39" t="s">
        <v>757</v>
      </c>
      <c r="H560" s="40">
        <v>434749001</v>
      </c>
      <c r="I560" s="80">
        <f>SUMIF(Tabla1[SKU AVANTE],'Comanda F'!G560,Tabla1[PIEZAS])</f>
        <v>0</v>
      </c>
      <c r="J560" s="46">
        <v>43</v>
      </c>
      <c r="K560" s="29">
        <f t="shared" si="32"/>
        <v>0</v>
      </c>
      <c r="L560" s="28">
        <f t="shared" si="34"/>
        <v>49.879999999999995</v>
      </c>
      <c r="M560" s="30">
        <f t="shared" si="35"/>
        <v>0</v>
      </c>
    </row>
    <row r="561" spans="1:13" x14ac:dyDescent="0.25">
      <c r="A561" s="26">
        <v>34400</v>
      </c>
      <c r="B561" s="25" t="s">
        <v>1338</v>
      </c>
      <c r="C561" s="26" t="str">
        <f t="shared" si="33"/>
        <v>00101</v>
      </c>
      <c r="D561" s="26">
        <v>2</v>
      </c>
      <c r="E561" s="75" t="s">
        <v>447</v>
      </c>
      <c r="F561" s="27" t="s">
        <v>1234</v>
      </c>
      <c r="G561" s="39" t="s">
        <v>760</v>
      </c>
      <c r="H561" s="40">
        <v>434749002</v>
      </c>
      <c r="I561" s="80">
        <f>SUMIF(Tabla1[SKU AVANTE],'Comanda F'!G561,Tabla1[PIEZAS])</f>
        <v>0</v>
      </c>
      <c r="J561" s="46">
        <v>43</v>
      </c>
      <c r="K561" s="29">
        <f t="shared" si="32"/>
        <v>0</v>
      </c>
      <c r="L561" s="28">
        <f t="shared" si="34"/>
        <v>49.879999999999995</v>
      </c>
      <c r="M561" s="30">
        <f t="shared" si="35"/>
        <v>0</v>
      </c>
    </row>
    <row r="562" spans="1:13" x14ac:dyDescent="0.25">
      <c r="A562" s="26">
        <v>34400</v>
      </c>
      <c r="B562" s="25" t="s">
        <v>1338</v>
      </c>
      <c r="C562" s="26" t="str">
        <f t="shared" si="33"/>
        <v>00101</v>
      </c>
      <c r="D562" s="26">
        <v>3</v>
      </c>
      <c r="E562" s="75" t="s">
        <v>447</v>
      </c>
      <c r="F562" s="27" t="s">
        <v>1235</v>
      </c>
      <c r="G562" s="39" t="s">
        <v>759</v>
      </c>
      <c r="H562" s="40">
        <v>434749003</v>
      </c>
      <c r="I562" s="80">
        <f>SUMIF(Tabla1[SKU AVANTE],'Comanda F'!G562,Tabla1[PIEZAS])</f>
        <v>0</v>
      </c>
      <c r="J562" s="46">
        <v>43</v>
      </c>
      <c r="K562" s="29">
        <f t="shared" si="32"/>
        <v>0</v>
      </c>
      <c r="L562" s="28">
        <f t="shared" si="34"/>
        <v>49.879999999999995</v>
      </c>
      <c r="M562" s="30">
        <f t="shared" si="35"/>
        <v>0</v>
      </c>
    </row>
    <row r="563" spans="1:13" x14ac:dyDescent="0.25">
      <c r="A563" s="26">
        <v>34400</v>
      </c>
      <c r="B563" s="25" t="s">
        <v>1338</v>
      </c>
      <c r="C563" s="26" t="str">
        <f t="shared" si="33"/>
        <v>00101</v>
      </c>
      <c r="D563" s="26">
        <v>4</v>
      </c>
      <c r="E563" s="75" t="s">
        <v>447</v>
      </c>
      <c r="F563" s="27" t="s">
        <v>1236</v>
      </c>
      <c r="G563" s="39" t="s">
        <v>758</v>
      </c>
      <c r="H563" s="40">
        <v>434749004</v>
      </c>
      <c r="I563" s="80">
        <f>SUMIF(Tabla1[SKU AVANTE],'Comanda F'!G563,Tabla1[PIEZAS])</f>
        <v>0</v>
      </c>
      <c r="J563" s="46">
        <v>43</v>
      </c>
      <c r="K563" s="29">
        <f t="shared" si="32"/>
        <v>0</v>
      </c>
      <c r="L563" s="28">
        <f t="shared" si="34"/>
        <v>49.879999999999995</v>
      </c>
      <c r="M563" s="30">
        <f t="shared" si="35"/>
        <v>0</v>
      </c>
    </row>
    <row r="564" spans="1:13" ht="24" x14ac:dyDescent="0.25">
      <c r="A564" s="26">
        <v>34400</v>
      </c>
      <c r="B564" s="25" t="s">
        <v>1338</v>
      </c>
      <c r="C564" s="26" t="str">
        <f t="shared" si="33"/>
        <v>C7006</v>
      </c>
      <c r="D564" s="26">
        <v>1</v>
      </c>
      <c r="E564" s="75" t="s">
        <v>730</v>
      </c>
      <c r="F564" s="27" t="s">
        <v>1233</v>
      </c>
      <c r="G564" s="39" t="s">
        <v>687</v>
      </c>
      <c r="H564" s="40">
        <v>419783001</v>
      </c>
      <c r="I564" s="80">
        <f>SUMIF(Tabla1[SKU AVANTE],'Comanda F'!G564,Tabla1[PIEZAS])</f>
        <v>0</v>
      </c>
      <c r="J564" s="46">
        <v>43</v>
      </c>
      <c r="K564" s="29">
        <f t="shared" si="32"/>
        <v>0</v>
      </c>
      <c r="L564" s="28">
        <f t="shared" si="34"/>
        <v>49.879999999999995</v>
      </c>
      <c r="M564" s="30">
        <f t="shared" si="35"/>
        <v>0</v>
      </c>
    </row>
    <row r="565" spans="1:13" ht="24" x14ac:dyDescent="0.25">
      <c r="A565" s="26">
        <v>34400</v>
      </c>
      <c r="B565" s="25" t="s">
        <v>1338</v>
      </c>
      <c r="C565" s="26" t="str">
        <f t="shared" si="33"/>
        <v>C7006</v>
      </c>
      <c r="D565" s="26">
        <v>2</v>
      </c>
      <c r="E565" s="75" t="s">
        <v>730</v>
      </c>
      <c r="F565" s="27" t="s">
        <v>1234</v>
      </c>
      <c r="G565" s="39" t="s">
        <v>705</v>
      </c>
      <c r="H565" s="40">
        <v>419783004</v>
      </c>
      <c r="I565" s="80">
        <f>SUMIF(Tabla1[SKU AVANTE],'Comanda F'!G565,Tabla1[PIEZAS])</f>
        <v>0</v>
      </c>
      <c r="J565" s="46">
        <v>43</v>
      </c>
      <c r="K565" s="29">
        <f t="shared" si="32"/>
        <v>0</v>
      </c>
      <c r="L565" s="28">
        <f t="shared" si="34"/>
        <v>49.879999999999995</v>
      </c>
      <c r="M565" s="30">
        <f t="shared" si="35"/>
        <v>0</v>
      </c>
    </row>
    <row r="566" spans="1:13" ht="24" x14ac:dyDescent="0.25">
      <c r="A566" s="26">
        <v>34400</v>
      </c>
      <c r="B566" s="25" t="s">
        <v>1338</v>
      </c>
      <c r="C566" s="26" t="str">
        <f t="shared" si="33"/>
        <v>C7006</v>
      </c>
      <c r="D566" s="26">
        <v>3</v>
      </c>
      <c r="E566" s="75" t="s">
        <v>730</v>
      </c>
      <c r="F566" s="27" t="s">
        <v>1235</v>
      </c>
      <c r="G566" s="39" t="s">
        <v>699</v>
      </c>
      <c r="H566" s="40">
        <v>419783003</v>
      </c>
      <c r="I566" s="80">
        <f>SUMIF(Tabla1[SKU AVANTE],'Comanda F'!G566,Tabla1[PIEZAS])</f>
        <v>0</v>
      </c>
      <c r="J566" s="46">
        <v>43</v>
      </c>
      <c r="K566" s="29">
        <f t="shared" si="32"/>
        <v>0</v>
      </c>
      <c r="L566" s="28">
        <f t="shared" si="34"/>
        <v>49.879999999999995</v>
      </c>
      <c r="M566" s="30">
        <f t="shared" si="35"/>
        <v>0</v>
      </c>
    </row>
    <row r="567" spans="1:13" ht="24" x14ac:dyDescent="0.25">
      <c r="A567" s="26">
        <v>34400</v>
      </c>
      <c r="B567" s="25" t="s">
        <v>1338</v>
      </c>
      <c r="C567" s="26" t="str">
        <f t="shared" si="33"/>
        <v>C7006</v>
      </c>
      <c r="D567" s="26">
        <v>4</v>
      </c>
      <c r="E567" s="75" t="s">
        <v>730</v>
      </c>
      <c r="F567" s="27" t="s">
        <v>1236</v>
      </c>
      <c r="G567" s="39" t="s">
        <v>693</v>
      </c>
      <c r="H567" s="40">
        <v>419783002</v>
      </c>
      <c r="I567" s="80">
        <f>SUMIF(Tabla1[SKU AVANTE],'Comanda F'!G567,Tabla1[PIEZAS])</f>
        <v>0</v>
      </c>
      <c r="J567" s="46">
        <v>43</v>
      </c>
      <c r="K567" s="29">
        <f t="shared" si="32"/>
        <v>0</v>
      </c>
      <c r="L567" s="28">
        <f t="shared" si="34"/>
        <v>49.879999999999995</v>
      </c>
      <c r="M567" s="30">
        <f t="shared" si="35"/>
        <v>0</v>
      </c>
    </row>
    <row r="568" spans="1:13" ht="24" x14ac:dyDescent="0.25">
      <c r="A568" s="26">
        <v>34400</v>
      </c>
      <c r="B568" s="25" t="s">
        <v>1338</v>
      </c>
      <c r="C568" s="26" t="str">
        <f t="shared" si="33"/>
        <v>C5200</v>
      </c>
      <c r="D568" s="26">
        <v>1</v>
      </c>
      <c r="E568" s="75" t="s">
        <v>670</v>
      </c>
      <c r="F568" s="27" t="s">
        <v>1233</v>
      </c>
      <c r="G568" s="39" t="s">
        <v>683</v>
      </c>
      <c r="H568" s="40">
        <v>419783005</v>
      </c>
      <c r="I568" s="80">
        <f>SUMIF(Tabla1[SKU AVANTE],'Comanda F'!G568,Tabla1[PIEZAS])</f>
        <v>0</v>
      </c>
      <c r="J568" s="46">
        <v>43</v>
      </c>
      <c r="K568" s="29">
        <f t="shared" si="32"/>
        <v>0</v>
      </c>
      <c r="L568" s="28">
        <f t="shared" si="34"/>
        <v>49.879999999999995</v>
      </c>
      <c r="M568" s="30">
        <f t="shared" si="35"/>
        <v>0</v>
      </c>
    </row>
    <row r="569" spans="1:13" ht="24" x14ac:dyDescent="0.25">
      <c r="A569" s="26">
        <v>34400</v>
      </c>
      <c r="B569" s="25" t="s">
        <v>1338</v>
      </c>
      <c r="C569" s="26" t="str">
        <f t="shared" si="33"/>
        <v>C5200</v>
      </c>
      <c r="D569" s="26">
        <v>2</v>
      </c>
      <c r="E569" s="75" t="s">
        <v>670</v>
      </c>
      <c r="F569" s="27" t="s">
        <v>1234</v>
      </c>
      <c r="G569" s="39" t="s">
        <v>701</v>
      </c>
      <c r="H569" s="40">
        <v>419783008</v>
      </c>
      <c r="I569" s="80">
        <f>SUMIF(Tabla1[SKU AVANTE],'Comanda F'!G569,Tabla1[PIEZAS])</f>
        <v>0</v>
      </c>
      <c r="J569" s="46">
        <v>43</v>
      </c>
      <c r="K569" s="29">
        <f t="shared" si="32"/>
        <v>0</v>
      </c>
      <c r="L569" s="28">
        <f t="shared" si="34"/>
        <v>49.879999999999995</v>
      </c>
      <c r="M569" s="30">
        <f t="shared" si="35"/>
        <v>0</v>
      </c>
    </row>
    <row r="570" spans="1:13" ht="24" x14ac:dyDescent="0.25">
      <c r="A570" s="26">
        <v>34400</v>
      </c>
      <c r="B570" s="25" t="s">
        <v>1338</v>
      </c>
      <c r="C570" s="26" t="str">
        <f t="shared" si="33"/>
        <v>C5200</v>
      </c>
      <c r="D570" s="26">
        <v>3</v>
      </c>
      <c r="E570" s="75" t="s">
        <v>670</v>
      </c>
      <c r="F570" s="27" t="s">
        <v>1235</v>
      </c>
      <c r="G570" s="39" t="s">
        <v>695</v>
      </c>
      <c r="H570" s="40">
        <v>419783007</v>
      </c>
      <c r="I570" s="80">
        <f>SUMIF(Tabla1[SKU AVANTE],'Comanda F'!G570,Tabla1[PIEZAS])</f>
        <v>0</v>
      </c>
      <c r="J570" s="46">
        <v>43</v>
      </c>
      <c r="K570" s="29">
        <f t="shared" si="32"/>
        <v>0</v>
      </c>
      <c r="L570" s="28">
        <f t="shared" si="34"/>
        <v>49.879999999999995</v>
      </c>
      <c r="M570" s="30">
        <f t="shared" si="35"/>
        <v>0</v>
      </c>
    </row>
    <row r="571" spans="1:13" ht="24" x14ac:dyDescent="0.25">
      <c r="A571" s="26">
        <v>34400</v>
      </c>
      <c r="B571" s="25" t="s">
        <v>1338</v>
      </c>
      <c r="C571" s="26" t="str">
        <f t="shared" si="33"/>
        <v>C5200</v>
      </c>
      <c r="D571" s="26">
        <v>4</v>
      </c>
      <c r="E571" s="75" t="s">
        <v>670</v>
      </c>
      <c r="F571" s="27" t="s">
        <v>1236</v>
      </c>
      <c r="G571" s="39" t="s">
        <v>689</v>
      </c>
      <c r="H571" s="40">
        <v>419783006</v>
      </c>
      <c r="I571" s="80">
        <f>SUMIF(Tabla1[SKU AVANTE],'Comanda F'!G571,Tabla1[PIEZAS])</f>
        <v>0</v>
      </c>
      <c r="J571" s="46">
        <v>43</v>
      </c>
      <c r="K571" s="29">
        <f t="shared" si="32"/>
        <v>0</v>
      </c>
      <c r="L571" s="28">
        <f t="shared" si="34"/>
        <v>49.879999999999995</v>
      </c>
      <c r="M571" s="30">
        <f t="shared" si="35"/>
        <v>0</v>
      </c>
    </row>
    <row r="572" spans="1:13" ht="24" x14ac:dyDescent="0.25">
      <c r="A572" s="26">
        <v>34400</v>
      </c>
      <c r="B572" s="25" t="s">
        <v>1338</v>
      </c>
      <c r="C572" s="26" t="str">
        <f t="shared" si="33"/>
        <v>F5100</v>
      </c>
      <c r="D572" s="26">
        <v>1</v>
      </c>
      <c r="E572" s="75" t="s">
        <v>669</v>
      </c>
      <c r="F572" s="27" t="s">
        <v>1233</v>
      </c>
      <c r="G572" s="39" t="s">
        <v>688</v>
      </c>
      <c r="H572" s="40">
        <v>419783009</v>
      </c>
      <c r="I572" s="80">
        <f>SUMIF(Tabla1[SKU AVANTE],'Comanda F'!G572,Tabla1[PIEZAS])</f>
        <v>0</v>
      </c>
      <c r="J572" s="46">
        <v>43</v>
      </c>
      <c r="K572" s="29">
        <f t="shared" si="32"/>
        <v>0</v>
      </c>
      <c r="L572" s="28">
        <f t="shared" si="34"/>
        <v>49.879999999999995</v>
      </c>
      <c r="M572" s="30">
        <f t="shared" si="35"/>
        <v>0</v>
      </c>
    </row>
    <row r="573" spans="1:13" ht="24" x14ac:dyDescent="0.25">
      <c r="A573" s="26">
        <v>34400</v>
      </c>
      <c r="B573" s="25" t="s">
        <v>1338</v>
      </c>
      <c r="C573" s="26" t="str">
        <f t="shared" si="33"/>
        <v>F5100</v>
      </c>
      <c r="D573" s="26">
        <v>2</v>
      </c>
      <c r="E573" s="75" t="s">
        <v>669</v>
      </c>
      <c r="F573" s="27" t="s">
        <v>1234</v>
      </c>
      <c r="G573" s="39" t="s">
        <v>706</v>
      </c>
      <c r="H573" s="40">
        <v>419783012</v>
      </c>
      <c r="I573" s="80">
        <f>SUMIF(Tabla1[SKU AVANTE],'Comanda F'!G573,Tabla1[PIEZAS])</f>
        <v>0</v>
      </c>
      <c r="J573" s="46">
        <v>43</v>
      </c>
      <c r="K573" s="29">
        <f t="shared" si="32"/>
        <v>0</v>
      </c>
      <c r="L573" s="28">
        <f t="shared" si="34"/>
        <v>49.879999999999995</v>
      </c>
      <c r="M573" s="30">
        <f t="shared" si="35"/>
        <v>0</v>
      </c>
    </row>
    <row r="574" spans="1:13" ht="24" x14ac:dyDescent="0.25">
      <c r="A574" s="26">
        <v>34400</v>
      </c>
      <c r="B574" s="25" t="s">
        <v>1338</v>
      </c>
      <c r="C574" s="26" t="str">
        <f t="shared" si="33"/>
        <v>F5100</v>
      </c>
      <c r="D574" s="26">
        <v>3</v>
      </c>
      <c r="E574" s="75" t="s">
        <v>669</v>
      </c>
      <c r="F574" s="27" t="s">
        <v>1235</v>
      </c>
      <c r="G574" s="39" t="s">
        <v>700</v>
      </c>
      <c r="H574" s="40">
        <v>419783011</v>
      </c>
      <c r="I574" s="80">
        <f>SUMIF(Tabla1[SKU AVANTE],'Comanda F'!G574,Tabla1[PIEZAS])</f>
        <v>0</v>
      </c>
      <c r="J574" s="46">
        <v>43</v>
      </c>
      <c r="K574" s="29">
        <f t="shared" si="32"/>
        <v>0</v>
      </c>
      <c r="L574" s="28">
        <f t="shared" si="34"/>
        <v>49.879999999999995</v>
      </c>
      <c r="M574" s="30">
        <f t="shared" si="35"/>
        <v>0</v>
      </c>
    </row>
    <row r="575" spans="1:13" ht="24" x14ac:dyDescent="0.25">
      <c r="A575" s="26">
        <v>34400</v>
      </c>
      <c r="B575" s="25" t="s">
        <v>1338</v>
      </c>
      <c r="C575" s="26" t="str">
        <f t="shared" si="33"/>
        <v>F5100</v>
      </c>
      <c r="D575" s="26">
        <v>4</v>
      </c>
      <c r="E575" s="75" t="s">
        <v>669</v>
      </c>
      <c r="F575" s="27" t="s">
        <v>1236</v>
      </c>
      <c r="G575" s="39" t="s">
        <v>694</v>
      </c>
      <c r="H575" s="40">
        <v>419783010</v>
      </c>
      <c r="I575" s="80">
        <f>SUMIF(Tabla1[SKU AVANTE],'Comanda F'!G575,Tabla1[PIEZAS])</f>
        <v>0</v>
      </c>
      <c r="J575" s="46">
        <v>43</v>
      </c>
      <c r="K575" s="29">
        <f t="shared" si="32"/>
        <v>0</v>
      </c>
      <c r="L575" s="28">
        <f t="shared" si="34"/>
        <v>49.879999999999995</v>
      </c>
      <c r="M575" s="30">
        <f t="shared" si="35"/>
        <v>0</v>
      </c>
    </row>
    <row r="576" spans="1:13" x14ac:dyDescent="0.25">
      <c r="A576" s="26">
        <v>34400</v>
      </c>
      <c r="B576" s="25" t="s">
        <v>1338</v>
      </c>
      <c r="C576" s="26" t="str">
        <f t="shared" si="33"/>
        <v>C5310</v>
      </c>
      <c r="D576" s="26">
        <v>1</v>
      </c>
      <c r="E576" s="75" t="s">
        <v>727</v>
      </c>
      <c r="F576" s="27" t="s">
        <v>1233</v>
      </c>
      <c r="G576" s="39" t="s">
        <v>684</v>
      </c>
      <c r="H576" s="40">
        <v>419783013</v>
      </c>
      <c r="I576" s="80">
        <f>SUMIF(Tabla1[SKU AVANTE],'Comanda F'!G576,Tabla1[PIEZAS])</f>
        <v>0</v>
      </c>
      <c r="J576" s="46">
        <v>43</v>
      </c>
      <c r="K576" s="29">
        <f t="shared" si="32"/>
        <v>0</v>
      </c>
      <c r="L576" s="28">
        <f t="shared" si="34"/>
        <v>49.879999999999995</v>
      </c>
      <c r="M576" s="30">
        <f t="shared" si="35"/>
        <v>0</v>
      </c>
    </row>
    <row r="577" spans="1:13" x14ac:dyDescent="0.25">
      <c r="A577" s="26">
        <v>34400</v>
      </c>
      <c r="B577" s="25" t="s">
        <v>1338</v>
      </c>
      <c r="C577" s="26" t="str">
        <f t="shared" si="33"/>
        <v>C5310</v>
      </c>
      <c r="D577" s="26">
        <v>2</v>
      </c>
      <c r="E577" s="75" t="s">
        <v>727</v>
      </c>
      <c r="F577" s="27" t="s">
        <v>1234</v>
      </c>
      <c r="G577" s="39" t="s">
        <v>702</v>
      </c>
      <c r="H577" s="40">
        <v>419783016</v>
      </c>
      <c r="I577" s="80">
        <f>SUMIF(Tabla1[SKU AVANTE],'Comanda F'!G577,Tabla1[PIEZAS])</f>
        <v>0</v>
      </c>
      <c r="J577" s="46">
        <v>43</v>
      </c>
      <c r="K577" s="29">
        <f t="shared" si="32"/>
        <v>0</v>
      </c>
      <c r="L577" s="28">
        <f t="shared" si="34"/>
        <v>49.879999999999995</v>
      </c>
      <c r="M577" s="30">
        <f t="shared" si="35"/>
        <v>0</v>
      </c>
    </row>
    <row r="578" spans="1:13" x14ac:dyDescent="0.25">
      <c r="A578" s="26">
        <v>34400</v>
      </c>
      <c r="B578" s="25" t="s">
        <v>1338</v>
      </c>
      <c r="C578" s="26" t="str">
        <f t="shared" si="33"/>
        <v>C5310</v>
      </c>
      <c r="D578" s="26">
        <v>3</v>
      </c>
      <c r="E578" s="75" t="s">
        <v>727</v>
      </c>
      <c r="F578" s="27" t="s">
        <v>1235</v>
      </c>
      <c r="G578" s="39" t="s">
        <v>696</v>
      </c>
      <c r="H578" s="40">
        <v>419783015</v>
      </c>
      <c r="I578" s="80">
        <f>SUMIF(Tabla1[SKU AVANTE],'Comanda F'!G578,Tabla1[PIEZAS])</f>
        <v>0</v>
      </c>
      <c r="J578" s="46">
        <v>43</v>
      </c>
      <c r="K578" s="29">
        <f t="shared" si="32"/>
        <v>0</v>
      </c>
      <c r="L578" s="28">
        <f t="shared" si="34"/>
        <v>49.879999999999995</v>
      </c>
      <c r="M578" s="30">
        <f t="shared" si="35"/>
        <v>0</v>
      </c>
    </row>
    <row r="579" spans="1:13" x14ac:dyDescent="0.25">
      <c r="A579" s="26">
        <v>34400</v>
      </c>
      <c r="B579" s="25" t="s">
        <v>1338</v>
      </c>
      <c r="C579" s="26" t="str">
        <f t="shared" si="33"/>
        <v>C5310</v>
      </c>
      <c r="D579" s="26">
        <v>4</v>
      </c>
      <c r="E579" s="75" t="s">
        <v>727</v>
      </c>
      <c r="F579" s="27" t="s">
        <v>1236</v>
      </c>
      <c r="G579" s="39" t="s">
        <v>690</v>
      </c>
      <c r="H579" s="40">
        <v>419783014</v>
      </c>
      <c r="I579" s="80">
        <f>SUMIF(Tabla1[SKU AVANTE],'Comanda F'!G579,Tabla1[PIEZAS])</f>
        <v>0</v>
      </c>
      <c r="J579" s="46">
        <v>43</v>
      </c>
      <c r="K579" s="29">
        <f t="shared" si="32"/>
        <v>0</v>
      </c>
      <c r="L579" s="28">
        <f t="shared" si="34"/>
        <v>49.879999999999995</v>
      </c>
      <c r="M579" s="30">
        <f t="shared" si="35"/>
        <v>0</v>
      </c>
    </row>
    <row r="580" spans="1:13" ht="24" x14ac:dyDescent="0.25">
      <c r="A580" s="26">
        <v>34400</v>
      </c>
      <c r="B580" s="25" t="s">
        <v>1338</v>
      </c>
      <c r="C580" s="26" t="str">
        <f t="shared" si="33"/>
        <v>F5388</v>
      </c>
      <c r="D580" s="26">
        <v>1</v>
      </c>
      <c r="E580" s="75" t="s">
        <v>1379</v>
      </c>
      <c r="F580" s="27" t="s">
        <v>1233</v>
      </c>
      <c r="G580" s="39" t="s">
        <v>1287</v>
      </c>
      <c r="H580" s="40">
        <v>465255001</v>
      </c>
      <c r="I580" s="80">
        <f>SUMIF(Tabla1[SKU AVANTE],'Comanda F'!G580,Tabla1[PIEZAS])</f>
        <v>0</v>
      </c>
      <c r="J580" s="46">
        <v>43</v>
      </c>
      <c r="K580" s="29">
        <f t="shared" si="32"/>
        <v>0</v>
      </c>
      <c r="L580" s="28">
        <f t="shared" si="34"/>
        <v>49.879999999999995</v>
      </c>
      <c r="M580" s="30">
        <f t="shared" si="35"/>
        <v>0</v>
      </c>
    </row>
    <row r="581" spans="1:13" ht="24" x14ac:dyDescent="0.25">
      <c r="A581" s="26">
        <v>34400</v>
      </c>
      <c r="B581" s="25" t="s">
        <v>1338</v>
      </c>
      <c r="C581" s="26" t="str">
        <f t="shared" si="33"/>
        <v>F5388</v>
      </c>
      <c r="D581" s="26">
        <v>2</v>
      </c>
      <c r="E581" s="75" t="s">
        <v>1379</v>
      </c>
      <c r="F581" s="27" t="s">
        <v>1234</v>
      </c>
      <c r="G581" s="39" t="s">
        <v>1288</v>
      </c>
      <c r="H581" s="40">
        <v>465255002</v>
      </c>
      <c r="I581" s="80">
        <f>SUMIF(Tabla1[SKU AVANTE],'Comanda F'!G581,Tabla1[PIEZAS])</f>
        <v>0</v>
      </c>
      <c r="J581" s="46">
        <v>43</v>
      </c>
      <c r="K581" s="29">
        <f t="shared" si="32"/>
        <v>0</v>
      </c>
      <c r="L581" s="28">
        <f t="shared" si="34"/>
        <v>49.879999999999995</v>
      </c>
      <c r="M581" s="30">
        <f t="shared" si="35"/>
        <v>0</v>
      </c>
    </row>
    <row r="582" spans="1:13" ht="24" x14ac:dyDescent="0.25">
      <c r="A582" s="26">
        <v>34400</v>
      </c>
      <c r="B582" s="25" t="s">
        <v>1338</v>
      </c>
      <c r="C582" s="26" t="str">
        <f t="shared" si="33"/>
        <v>F5388</v>
      </c>
      <c r="D582" s="26">
        <v>3</v>
      </c>
      <c r="E582" s="75" t="s">
        <v>1379</v>
      </c>
      <c r="F582" s="27" t="s">
        <v>1235</v>
      </c>
      <c r="G582" s="39" t="s">
        <v>1289</v>
      </c>
      <c r="H582" s="40">
        <v>465255003</v>
      </c>
      <c r="I582" s="80">
        <f>SUMIF(Tabla1[SKU AVANTE],'Comanda F'!G582,Tabla1[PIEZAS])</f>
        <v>0</v>
      </c>
      <c r="J582" s="46">
        <v>43</v>
      </c>
      <c r="K582" s="29">
        <f t="shared" si="32"/>
        <v>0</v>
      </c>
      <c r="L582" s="28">
        <f t="shared" si="34"/>
        <v>49.879999999999995</v>
      </c>
      <c r="M582" s="30">
        <f t="shared" si="35"/>
        <v>0</v>
      </c>
    </row>
    <row r="583" spans="1:13" ht="24" x14ac:dyDescent="0.25">
      <c r="A583" s="26">
        <v>34400</v>
      </c>
      <c r="B583" s="25" t="s">
        <v>1338</v>
      </c>
      <c r="C583" s="26" t="str">
        <f t="shared" si="33"/>
        <v>F5388</v>
      </c>
      <c r="D583" s="26">
        <v>4</v>
      </c>
      <c r="E583" s="75" t="s">
        <v>1379</v>
      </c>
      <c r="F583" s="27" t="s">
        <v>1236</v>
      </c>
      <c r="G583" s="39" t="s">
        <v>1290</v>
      </c>
      <c r="H583" s="40">
        <v>465255004</v>
      </c>
      <c r="I583" s="80">
        <f>SUMIF(Tabla1[SKU AVANTE],'Comanda F'!G583,Tabla1[PIEZAS])</f>
        <v>0</v>
      </c>
      <c r="J583" s="46">
        <v>43</v>
      </c>
      <c r="K583" s="29">
        <f t="shared" ref="K583:K646" si="36">I583*J583</f>
        <v>0</v>
      </c>
      <c r="L583" s="28">
        <f t="shared" si="34"/>
        <v>49.879999999999995</v>
      </c>
      <c r="M583" s="30">
        <f t="shared" si="35"/>
        <v>0</v>
      </c>
    </row>
    <row r="584" spans="1:13" x14ac:dyDescent="0.25">
      <c r="A584" s="26">
        <v>34400</v>
      </c>
      <c r="B584" s="25" t="s">
        <v>1338</v>
      </c>
      <c r="C584" s="26" t="str">
        <f t="shared" ref="C584:C647" si="37">RIGHT(G584,5)</f>
        <v>C5501</v>
      </c>
      <c r="D584" s="26">
        <v>1</v>
      </c>
      <c r="E584" s="75" t="s">
        <v>728</v>
      </c>
      <c r="F584" s="27" t="s">
        <v>1233</v>
      </c>
      <c r="G584" s="39" t="s">
        <v>686</v>
      </c>
      <c r="H584" s="40">
        <v>419783017</v>
      </c>
      <c r="I584" s="80">
        <f>SUMIF(Tabla1[SKU AVANTE],'Comanda F'!G584,Tabla1[PIEZAS])</f>
        <v>0</v>
      </c>
      <c r="J584" s="46">
        <v>43</v>
      </c>
      <c r="K584" s="29">
        <f t="shared" si="36"/>
        <v>0</v>
      </c>
      <c r="L584" s="28">
        <f t="shared" ref="L584:L647" si="38">+J584*1.16</f>
        <v>49.879999999999995</v>
      </c>
      <c r="M584" s="30">
        <f t="shared" ref="M584:M647" si="39">+I584*L584</f>
        <v>0</v>
      </c>
    </row>
    <row r="585" spans="1:13" x14ac:dyDescent="0.25">
      <c r="A585" s="26">
        <v>34400</v>
      </c>
      <c r="B585" s="25" t="s">
        <v>1338</v>
      </c>
      <c r="C585" s="26" t="str">
        <f t="shared" si="37"/>
        <v>C5501</v>
      </c>
      <c r="D585" s="26">
        <v>2</v>
      </c>
      <c r="E585" s="75" t="s">
        <v>728</v>
      </c>
      <c r="F585" s="27" t="s">
        <v>1234</v>
      </c>
      <c r="G585" s="39" t="s">
        <v>704</v>
      </c>
      <c r="H585" s="40">
        <v>419783020</v>
      </c>
      <c r="I585" s="80">
        <f>SUMIF(Tabla1[SKU AVANTE],'Comanda F'!G585,Tabla1[PIEZAS])</f>
        <v>0</v>
      </c>
      <c r="J585" s="46">
        <v>43</v>
      </c>
      <c r="K585" s="29">
        <f t="shared" si="36"/>
        <v>0</v>
      </c>
      <c r="L585" s="28">
        <f t="shared" si="38"/>
        <v>49.879999999999995</v>
      </c>
      <c r="M585" s="30">
        <f t="shared" si="39"/>
        <v>0</v>
      </c>
    </row>
    <row r="586" spans="1:13" x14ac:dyDescent="0.25">
      <c r="A586" s="26">
        <v>34400</v>
      </c>
      <c r="B586" s="25" t="s">
        <v>1338</v>
      </c>
      <c r="C586" s="26" t="str">
        <f t="shared" si="37"/>
        <v>C5501</v>
      </c>
      <c r="D586" s="26">
        <v>3</v>
      </c>
      <c r="E586" s="75" t="s">
        <v>728</v>
      </c>
      <c r="F586" s="27" t="s">
        <v>1235</v>
      </c>
      <c r="G586" s="39" t="s">
        <v>698</v>
      </c>
      <c r="H586" s="40">
        <v>419783019</v>
      </c>
      <c r="I586" s="80">
        <f>SUMIF(Tabla1[SKU AVANTE],'Comanda F'!G586,Tabla1[PIEZAS])</f>
        <v>0</v>
      </c>
      <c r="J586" s="46">
        <v>43</v>
      </c>
      <c r="K586" s="29">
        <f t="shared" si="36"/>
        <v>0</v>
      </c>
      <c r="L586" s="28">
        <f t="shared" si="38"/>
        <v>49.879999999999995</v>
      </c>
      <c r="M586" s="30">
        <f t="shared" si="39"/>
        <v>0</v>
      </c>
    </row>
    <row r="587" spans="1:13" x14ac:dyDescent="0.25">
      <c r="A587" s="26">
        <v>34400</v>
      </c>
      <c r="B587" s="25" t="s">
        <v>1338</v>
      </c>
      <c r="C587" s="26" t="str">
        <f t="shared" si="37"/>
        <v>C5501</v>
      </c>
      <c r="D587" s="26">
        <v>4</v>
      </c>
      <c r="E587" s="75" t="s">
        <v>728</v>
      </c>
      <c r="F587" s="27" t="s">
        <v>1236</v>
      </c>
      <c r="G587" s="39" t="s">
        <v>692</v>
      </c>
      <c r="H587" s="40">
        <v>419783018</v>
      </c>
      <c r="I587" s="80">
        <f>SUMIF(Tabla1[SKU AVANTE],'Comanda F'!G587,Tabla1[PIEZAS])</f>
        <v>0</v>
      </c>
      <c r="J587" s="46">
        <v>43</v>
      </c>
      <c r="K587" s="29">
        <f t="shared" si="36"/>
        <v>0</v>
      </c>
      <c r="L587" s="28">
        <f t="shared" si="38"/>
        <v>49.879999999999995</v>
      </c>
      <c r="M587" s="30">
        <f t="shared" si="39"/>
        <v>0</v>
      </c>
    </row>
    <row r="588" spans="1:13" ht="24" x14ac:dyDescent="0.25">
      <c r="A588" s="26">
        <v>34400</v>
      </c>
      <c r="B588" s="25" t="s">
        <v>1338</v>
      </c>
      <c r="C588" s="26" t="str">
        <f t="shared" si="37"/>
        <v>C5410</v>
      </c>
      <c r="D588" s="26">
        <v>1</v>
      </c>
      <c r="E588" s="75" t="s">
        <v>729</v>
      </c>
      <c r="F588" s="27" t="s">
        <v>1233</v>
      </c>
      <c r="G588" s="39" t="s">
        <v>685</v>
      </c>
      <c r="H588" s="40">
        <v>419783021</v>
      </c>
      <c r="I588" s="80">
        <f>SUMIF(Tabla1[SKU AVANTE],'Comanda F'!G588,Tabla1[PIEZAS])</f>
        <v>0</v>
      </c>
      <c r="J588" s="46">
        <v>43</v>
      </c>
      <c r="K588" s="29">
        <f t="shared" si="36"/>
        <v>0</v>
      </c>
      <c r="L588" s="28">
        <f t="shared" si="38"/>
        <v>49.879999999999995</v>
      </c>
      <c r="M588" s="30">
        <f t="shared" si="39"/>
        <v>0</v>
      </c>
    </row>
    <row r="589" spans="1:13" ht="24" x14ac:dyDescent="0.25">
      <c r="A589" s="26">
        <v>34400</v>
      </c>
      <c r="B589" s="25" t="s">
        <v>1338</v>
      </c>
      <c r="C589" s="26" t="str">
        <f t="shared" si="37"/>
        <v>C5410</v>
      </c>
      <c r="D589" s="26">
        <v>2</v>
      </c>
      <c r="E589" s="75" t="s">
        <v>729</v>
      </c>
      <c r="F589" s="27" t="s">
        <v>1234</v>
      </c>
      <c r="G589" s="39" t="s">
        <v>703</v>
      </c>
      <c r="H589" s="40">
        <v>419783024</v>
      </c>
      <c r="I589" s="80">
        <f>SUMIF(Tabla1[SKU AVANTE],'Comanda F'!G589,Tabla1[PIEZAS])</f>
        <v>0</v>
      </c>
      <c r="J589" s="46">
        <v>43</v>
      </c>
      <c r="K589" s="29">
        <f t="shared" si="36"/>
        <v>0</v>
      </c>
      <c r="L589" s="28">
        <f t="shared" si="38"/>
        <v>49.879999999999995</v>
      </c>
      <c r="M589" s="30">
        <f t="shared" si="39"/>
        <v>0</v>
      </c>
    </row>
    <row r="590" spans="1:13" ht="24" x14ac:dyDescent="0.25">
      <c r="A590" s="26">
        <v>34400</v>
      </c>
      <c r="B590" s="25" t="s">
        <v>1338</v>
      </c>
      <c r="C590" s="26" t="str">
        <f t="shared" si="37"/>
        <v>C5410</v>
      </c>
      <c r="D590" s="26">
        <v>3</v>
      </c>
      <c r="E590" s="75" t="s">
        <v>729</v>
      </c>
      <c r="F590" s="27" t="s">
        <v>1235</v>
      </c>
      <c r="G590" s="39" t="s">
        <v>697</v>
      </c>
      <c r="H590" s="40">
        <v>419783023</v>
      </c>
      <c r="I590" s="80">
        <f>SUMIF(Tabla1[SKU AVANTE],'Comanda F'!G590,Tabla1[PIEZAS])</f>
        <v>0</v>
      </c>
      <c r="J590" s="46">
        <v>43</v>
      </c>
      <c r="K590" s="29">
        <f t="shared" si="36"/>
        <v>0</v>
      </c>
      <c r="L590" s="28">
        <f t="shared" si="38"/>
        <v>49.879999999999995</v>
      </c>
      <c r="M590" s="30">
        <f t="shared" si="39"/>
        <v>0</v>
      </c>
    </row>
    <row r="591" spans="1:13" ht="24" x14ac:dyDescent="0.25">
      <c r="A591" s="26">
        <v>34400</v>
      </c>
      <c r="B591" s="25" t="s">
        <v>1338</v>
      </c>
      <c r="C591" s="26" t="str">
        <f t="shared" si="37"/>
        <v>C5410</v>
      </c>
      <c r="D591" s="26">
        <v>4</v>
      </c>
      <c r="E591" s="75" t="s">
        <v>729</v>
      </c>
      <c r="F591" s="27" t="s">
        <v>1236</v>
      </c>
      <c r="G591" s="39" t="s">
        <v>691</v>
      </c>
      <c r="H591" s="40">
        <v>419783022</v>
      </c>
      <c r="I591" s="80">
        <f>SUMIF(Tabla1[SKU AVANTE],'Comanda F'!G591,Tabla1[PIEZAS])</f>
        <v>0</v>
      </c>
      <c r="J591" s="46">
        <v>43</v>
      </c>
      <c r="K591" s="29">
        <f t="shared" si="36"/>
        <v>0</v>
      </c>
      <c r="L591" s="28">
        <f t="shared" si="38"/>
        <v>49.879999999999995</v>
      </c>
      <c r="M591" s="30">
        <f t="shared" si="39"/>
        <v>0</v>
      </c>
    </row>
    <row r="592" spans="1:13" x14ac:dyDescent="0.25">
      <c r="A592" s="26">
        <v>34401</v>
      </c>
      <c r="B592" s="25" t="s">
        <v>1339</v>
      </c>
      <c r="C592" s="26" t="str">
        <f t="shared" si="37"/>
        <v>00207</v>
      </c>
      <c r="D592" s="26">
        <v>1</v>
      </c>
      <c r="E592" s="75" t="s">
        <v>447</v>
      </c>
      <c r="F592" s="27" t="s">
        <v>1233</v>
      </c>
      <c r="G592" s="39" t="s">
        <v>707</v>
      </c>
      <c r="H592" s="40">
        <v>419785001</v>
      </c>
      <c r="I592" s="80">
        <f>SUMIF(Tabla1[SKU AVANTE],'Comanda F'!G592,Tabla1[PIEZAS])</f>
        <v>0</v>
      </c>
      <c r="J592" s="46">
        <v>39</v>
      </c>
      <c r="K592" s="29">
        <f t="shared" si="36"/>
        <v>0</v>
      </c>
      <c r="L592" s="28">
        <f t="shared" si="38"/>
        <v>45.239999999999995</v>
      </c>
      <c r="M592" s="30">
        <f t="shared" si="39"/>
        <v>0</v>
      </c>
    </row>
    <row r="593" spans="1:13" x14ac:dyDescent="0.25">
      <c r="A593" s="26">
        <v>34401</v>
      </c>
      <c r="B593" s="25" t="s">
        <v>1339</v>
      </c>
      <c r="C593" s="26" t="str">
        <f t="shared" si="37"/>
        <v>00207</v>
      </c>
      <c r="D593" s="26">
        <v>2</v>
      </c>
      <c r="E593" s="75" t="s">
        <v>447</v>
      </c>
      <c r="F593" s="27" t="s">
        <v>1234</v>
      </c>
      <c r="G593" s="39" t="s">
        <v>722</v>
      </c>
      <c r="H593" s="40">
        <v>419785004</v>
      </c>
      <c r="I593" s="80">
        <f>SUMIF(Tabla1[SKU AVANTE],'Comanda F'!G593,Tabla1[PIEZAS])</f>
        <v>0</v>
      </c>
      <c r="J593" s="46">
        <v>39</v>
      </c>
      <c r="K593" s="29">
        <f t="shared" si="36"/>
        <v>0</v>
      </c>
      <c r="L593" s="28">
        <f t="shared" si="38"/>
        <v>45.239999999999995</v>
      </c>
      <c r="M593" s="30">
        <f t="shared" si="39"/>
        <v>0</v>
      </c>
    </row>
    <row r="594" spans="1:13" x14ac:dyDescent="0.25">
      <c r="A594" s="26">
        <v>34401</v>
      </c>
      <c r="B594" s="25" t="s">
        <v>1339</v>
      </c>
      <c r="C594" s="26" t="str">
        <f t="shared" si="37"/>
        <v>00207</v>
      </c>
      <c r="D594" s="26">
        <v>3</v>
      </c>
      <c r="E594" s="75" t="s">
        <v>447</v>
      </c>
      <c r="F594" s="27" t="s">
        <v>1235</v>
      </c>
      <c r="G594" s="39" t="s">
        <v>717</v>
      </c>
      <c r="H594" s="40">
        <v>419785003</v>
      </c>
      <c r="I594" s="80">
        <f>SUMIF(Tabla1[SKU AVANTE],'Comanda F'!G594,Tabla1[PIEZAS])</f>
        <v>0</v>
      </c>
      <c r="J594" s="46">
        <v>39</v>
      </c>
      <c r="K594" s="29">
        <f t="shared" si="36"/>
        <v>0</v>
      </c>
      <c r="L594" s="28">
        <f t="shared" si="38"/>
        <v>45.239999999999995</v>
      </c>
      <c r="M594" s="30">
        <f t="shared" si="39"/>
        <v>0</v>
      </c>
    </row>
    <row r="595" spans="1:13" x14ac:dyDescent="0.25">
      <c r="A595" s="26">
        <v>34401</v>
      </c>
      <c r="B595" s="25" t="s">
        <v>1339</v>
      </c>
      <c r="C595" s="26" t="str">
        <f t="shared" si="37"/>
        <v>00207</v>
      </c>
      <c r="D595" s="26">
        <v>4</v>
      </c>
      <c r="E595" s="75" t="s">
        <v>447</v>
      </c>
      <c r="F595" s="27" t="s">
        <v>1236</v>
      </c>
      <c r="G595" s="39" t="s">
        <v>712</v>
      </c>
      <c r="H595" s="40">
        <v>419785002</v>
      </c>
      <c r="I595" s="80">
        <f>SUMIF(Tabla1[SKU AVANTE],'Comanda F'!G595,Tabla1[PIEZAS])</f>
        <v>0</v>
      </c>
      <c r="J595" s="46">
        <v>39</v>
      </c>
      <c r="K595" s="29">
        <f t="shared" si="36"/>
        <v>0</v>
      </c>
      <c r="L595" s="28">
        <f t="shared" si="38"/>
        <v>45.239999999999995</v>
      </c>
      <c r="M595" s="30">
        <f t="shared" si="39"/>
        <v>0</v>
      </c>
    </row>
    <row r="596" spans="1:13" x14ac:dyDescent="0.25">
      <c r="A596" s="26">
        <v>34401</v>
      </c>
      <c r="B596" s="25" t="s">
        <v>1339</v>
      </c>
      <c r="C596" s="26" t="str">
        <f t="shared" si="37"/>
        <v>04050</v>
      </c>
      <c r="D596" s="26">
        <v>1</v>
      </c>
      <c r="E596" s="75" t="s">
        <v>668</v>
      </c>
      <c r="F596" s="27" t="s">
        <v>1233</v>
      </c>
      <c r="G596" s="39" t="s">
        <v>708</v>
      </c>
      <c r="H596" s="40">
        <v>419785005</v>
      </c>
      <c r="I596" s="80">
        <f>SUMIF(Tabla1[SKU AVANTE],'Comanda F'!G596,Tabla1[PIEZAS])</f>
        <v>0</v>
      </c>
      <c r="J596" s="46">
        <v>45.5</v>
      </c>
      <c r="K596" s="29">
        <f t="shared" si="36"/>
        <v>0</v>
      </c>
      <c r="L596" s="28">
        <f t="shared" si="38"/>
        <v>52.779999999999994</v>
      </c>
      <c r="M596" s="30">
        <f t="shared" si="39"/>
        <v>0</v>
      </c>
    </row>
    <row r="597" spans="1:13" x14ac:dyDescent="0.25">
      <c r="A597" s="26">
        <v>34401</v>
      </c>
      <c r="B597" s="25" t="s">
        <v>1339</v>
      </c>
      <c r="C597" s="26" t="str">
        <f t="shared" si="37"/>
        <v>04050</v>
      </c>
      <c r="D597" s="26">
        <v>2</v>
      </c>
      <c r="E597" s="75" t="s">
        <v>668</v>
      </c>
      <c r="F597" s="27" t="s">
        <v>1234</v>
      </c>
      <c r="G597" s="39" t="s">
        <v>723</v>
      </c>
      <c r="H597" s="40">
        <v>419785008</v>
      </c>
      <c r="I597" s="80">
        <f>SUMIF(Tabla1[SKU AVANTE],'Comanda F'!G597,Tabla1[PIEZAS])</f>
        <v>0</v>
      </c>
      <c r="J597" s="46">
        <v>45.5</v>
      </c>
      <c r="K597" s="29">
        <f t="shared" si="36"/>
        <v>0</v>
      </c>
      <c r="L597" s="28">
        <f t="shared" si="38"/>
        <v>52.779999999999994</v>
      </c>
      <c r="M597" s="30">
        <f t="shared" si="39"/>
        <v>0</v>
      </c>
    </row>
    <row r="598" spans="1:13" x14ac:dyDescent="0.25">
      <c r="A598" s="26">
        <v>34401</v>
      </c>
      <c r="B598" s="25" t="s">
        <v>1339</v>
      </c>
      <c r="C598" s="26" t="str">
        <f t="shared" si="37"/>
        <v>04050</v>
      </c>
      <c r="D598" s="26">
        <v>3</v>
      </c>
      <c r="E598" s="75" t="s">
        <v>668</v>
      </c>
      <c r="F598" s="27" t="s">
        <v>1235</v>
      </c>
      <c r="G598" s="39" t="s">
        <v>718</v>
      </c>
      <c r="H598" s="40">
        <v>419785007</v>
      </c>
      <c r="I598" s="80">
        <f>SUMIF(Tabla1[SKU AVANTE],'Comanda F'!G598,Tabla1[PIEZAS])</f>
        <v>0</v>
      </c>
      <c r="J598" s="46">
        <v>45.5</v>
      </c>
      <c r="K598" s="29">
        <f t="shared" si="36"/>
        <v>0</v>
      </c>
      <c r="L598" s="28">
        <f t="shared" si="38"/>
        <v>52.779999999999994</v>
      </c>
      <c r="M598" s="30">
        <f t="shared" si="39"/>
        <v>0</v>
      </c>
    </row>
    <row r="599" spans="1:13" x14ac:dyDescent="0.25">
      <c r="A599" s="26">
        <v>34401</v>
      </c>
      <c r="B599" s="25" t="s">
        <v>1339</v>
      </c>
      <c r="C599" s="26" t="str">
        <f t="shared" si="37"/>
        <v>04050</v>
      </c>
      <c r="D599" s="26">
        <v>4</v>
      </c>
      <c r="E599" s="75" t="s">
        <v>668</v>
      </c>
      <c r="F599" s="27" t="s">
        <v>1236</v>
      </c>
      <c r="G599" s="39" t="s">
        <v>713</v>
      </c>
      <c r="H599" s="40">
        <v>419785006</v>
      </c>
      <c r="I599" s="80">
        <f>SUMIF(Tabla1[SKU AVANTE],'Comanda F'!G599,Tabla1[PIEZAS])</f>
        <v>0</v>
      </c>
      <c r="J599" s="46">
        <v>45.5</v>
      </c>
      <c r="K599" s="29">
        <f t="shared" si="36"/>
        <v>0</v>
      </c>
      <c r="L599" s="28">
        <f t="shared" si="38"/>
        <v>52.779999999999994</v>
      </c>
      <c r="M599" s="30">
        <f t="shared" si="39"/>
        <v>0</v>
      </c>
    </row>
    <row r="600" spans="1:13" x14ac:dyDescent="0.25">
      <c r="A600" s="26">
        <v>34401</v>
      </c>
      <c r="B600" s="25" t="s">
        <v>1339</v>
      </c>
      <c r="C600" s="26" t="str">
        <f t="shared" si="37"/>
        <v>05264</v>
      </c>
      <c r="D600" s="26">
        <v>1</v>
      </c>
      <c r="E600" s="75" t="s">
        <v>451</v>
      </c>
      <c r="F600" s="27" t="s">
        <v>1233</v>
      </c>
      <c r="G600" s="39" t="s">
        <v>1270</v>
      </c>
      <c r="H600" s="40">
        <v>457009001</v>
      </c>
      <c r="I600" s="80">
        <f>SUMIF(Tabla1[SKU AVANTE],'Comanda F'!G600,Tabla1[PIEZAS])</f>
        <v>0</v>
      </c>
      <c r="J600" s="46">
        <v>45.5</v>
      </c>
      <c r="K600" s="29">
        <f t="shared" si="36"/>
        <v>0</v>
      </c>
      <c r="L600" s="28">
        <f t="shared" si="38"/>
        <v>52.779999999999994</v>
      </c>
      <c r="M600" s="30">
        <f t="shared" si="39"/>
        <v>0</v>
      </c>
    </row>
    <row r="601" spans="1:13" x14ac:dyDescent="0.25">
      <c r="A601" s="26">
        <v>34401</v>
      </c>
      <c r="B601" s="25" t="s">
        <v>1339</v>
      </c>
      <c r="C601" s="26" t="str">
        <f t="shared" si="37"/>
        <v>05264</v>
      </c>
      <c r="D601" s="26">
        <v>2</v>
      </c>
      <c r="E601" s="75" t="s">
        <v>451</v>
      </c>
      <c r="F601" s="27" t="s">
        <v>1234</v>
      </c>
      <c r="G601" s="39" t="s">
        <v>1271</v>
      </c>
      <c r="H601" s="40">
        <v>457009002</v>
      </c>
      <c r="I601" s="80">
        <f>SUMIF(Tabla1[SKU AVANTE],'Comanda F'!G601,Tabla1[PIEZAS])</f>
        <v>0</v>
      </c>
      <c r="J601" s="46">
        <v>45.5</v>
      </c>
      <c r="K601" s="29">
        <f t="shared" si="36"/>
        <v>0</v>
      </c>
      <c r="L601" s="28">
        <f t="shared" si="38"/>
        <v>52.779999999999994</v>
      </c>
      <c r="M601" s="30">
        <f t="shared" si="39"/>
        <v>0</v>
      </c>
    </row>
    <row r="602" spans="1:13" x14ac:dyDescent="0.25">
      <c r="A602" s="26">
        <v>34401</v>
      </c>
      <c r="B602" s="25" t="s">
        <v>1339</v>
      </c>
      <c r="C602" s="26" t="str">
        <f t="shared" si="37"/>
        <v>05264</v>
      </c>
      <c r="D602" s="26">
        <v>3</v>
      </c>
      <c r="E602" s="75" t="s">
        <v>451</v>
      </c>
      <c r="F602" s="27" t="s">
        <v>1235</v>
      </c>
      <c r="G602" s="39" t="s">
        <v>1272</v>
      </c>
      <c r="H602" s="40">
        <v>457009003</v>
      </c>
      <c r="I602" s="80">
        <f>SUMIF(Tabla1[SKU AVANTE],'Comanda F'!G602,Tabla1[PIEZAS])</f>
        <v>0</v>
      </c>
      <c r="J602" s="46">
        <v>45.5</v>
      </c>
      <c r="K602" s="29">
        <f t="shared" si="36"/>
        <v>0</v>
      </c>
      <c r="L602" s="28">
        <f t="shared" si="38"/>
        <v>52.779999999999994</v>
      </c>
      <c r="M602" s="30">
        <f t="shared" si="39"/>
        <v>0</v>
      </c>
    </row>
    <row r="603" spans="1:13" x14ac:dyDescent="0.25">
      <c r="A603" s="26">
        <v>34401</v>
      </c>
      <c r="B603" s="25" t="s">
        <v>1339</v>
      </c>
      <c r="C603" s="26" t="str">
        <f t="shared" si="37"/>
        <v>05264</v>
      </c>
      <c r="D603" s="26">
        <v>4</v>
      </c>
      <c r="E603" s="75" t="s">
        <v>451</v>
      </c>
      <c r="F603" s="27" t="s">
        <v>1236</v>
      </c>
      <c r="G603" s="39" t="s">
        <v>1273</v>
      </c>
      <c r="H603" s="40">
        <v>457009004</v>
      </c>
      <c r="I603" s="80">
        <f>SUMIF(Tabla1[SKU AVANTE],'Comanda F'!G603,Tabla1[PIEZAS])</f>
        <v>0</v>
      </c>
      <c r="J603" s="46">
        <v>45.5</v>
      </c>
      <c r="K603" s="29">
        <f t="shared" si="36"/>
        <v>0</v>
      </c>
      <c r="L603" s="28">
        <f t="shared" si="38"/>
        <v>52.779999999999994</v>
      </c>
      <c r="M603" s="30">
        <f t="shared" si="39"/>
        <v>0</v>
      </c>
    </row>
    <row r="604" spans="1:13" x14ac:dyDescent="0.25">
      <c r="A604" s="26">
        <v>34401</v>
      </c>
      <c r="B604" s="25" t="s">
        <v>1339</v>
      </c>
      <c r="C604" s="26" t="str">
        <f t="shared" si="37"/>
        <v>05172</v>
      </c>
      <c r="D604" s="26">
        <v>1</v>
      </c>
      <c r="E604" s="75" t="s">
        <v>454</v>
      </c>
      <c r="F604" s="27" t="s">
        <v>1233</v>
      </c>
      <c r="G604" s="39" t="s">
        <v>709</v>
      </c>
      <c r="H604" s="40">
        <v>419785013</v>
      </c>
      <c r="I604" s="80">
        <f>SUMIF(Tabla1[SKU AVANTE],'Comanda F'!G604,Tabla1[PIEZAS])</f>
        <v>0</v>
      </c>
      <c r="J604" s="46">
        <v>45.5</v>
      </c>
      <c r="K604" s="29">
        <f t="shared" si="36"/>
        <v>0</v>
      </c>
      <c r="L604" s="28">
        <f t="shared" si="38"/>
        <v>52.779999999999994</v>
      </c>
      <c r="M604" s="30">
        <f t="shared" si="39"/>
        <v>0</v>
      </c>
    </row>
    <row r="605" spans="1:13" x14ac:dyDescent="0.25">
      <c r="A605" s="26">
        <v>34401</v>
      </c>
      <c r="B605" s="25" t="s">
        <v>1339</v>
      </c>
      <c r="C605" s="26" t="str">
        <f t="shared" si="37"/>
        <v>05172</v>
      </c>
      <c r="D605" s="26">
        <v>2</v>
      </c>
      <c r="E605" s="75" t="s">
        <v>454</v>
      </c>
      <c r="F605" s="27" t="s">
        <v>1234</v>
      </c>
      <c r="G605" s="39" t="s">
        <v>724</v>
      </c>
      <c r="H605" s="40">
        <v>419785016</v>
      </c>
      <c r="I605" s="80">
        <f>SUMIF(Tabla1[SKU AVANTE],'Comanda F'!G605,Tabla1[PIEZAS])</f>
        <v>0</v>
      </c>
      <c r="J605" s="46">
        <v>45.5</v>
      </c>
      <c r="K605" s="29">
        <f t="shared" si="36"/>
        <v>0</v>
      </c>
      <c r="L605" s="28">
        <f t="shared" si="38"/>
        <v>52.779999999999994</v>
      </c>
      <c r="M605" s="30">
        <f t="shared" si="39"/>
        <v>0</v>
      </c>
    </row>
    <row r="606" spans="1:13" x14ac:dyDescent="0.25">
      <c r="A606" s="26">
        <v>34401</v>
      </c>
      <c r="B606" s="25" t="s">
        <v>1339</v>
      </c>
      <c r="C606" s="26" t="str">
        <f t="shared" si="37"/>
        <v>05172</v>
      </c>
      <c r="D606" s="26">
        <v>3</v>
      </c>
      <c r="E606" s="75" t="s">
        <v>454</v>
      </c>
      <c r="F606" s="27" t="s">
        <v>1235</v>
      </c>
      <c r="G606" s="39" t="s">
        <v>719</v>
      </c>
      <c r="H606" s="40">
        <v>419785015</v>
      </c>
      <c r="I606" s="80">
        <f>SUMIF(Tabla1[SKU AVANTE],'Comanda F'!G606,Tabla1[PIEZAS])</f>
        <v>0</v>
      </c>
      <c r="J606" s="46">
        <v>45.5</v>
      </c>
      <c r="K606" s="29">
        <f t="shared" si="36"/>
        <v>0</v>
      </c>
      <c r="L606" s="28">
        <f t="shared" si="38"/>
        <v>52.779999999999994</v>
      </c>
      <c r="M606" s="30">
        <f t="shared" si="39"/>
        <v>0</v>
      </c>
    </row>
    <row r="607" spans="1:13" x14ac:dyDescent="0.25">
      <c r="A607" s="26">
        <v>34401</v>
      </c>
      <c r="B607" s="25" t="s">
        <v>1339</v>
      </c>
      <c r="C607" s="26" t="str">
        <f t="shared" si="37"/>
        <v>05172</v>
      </c>
      <c r="D607" s="26">
        <v>4</v>
      </c>
      <c r="E607" s="75" t="s">
        <v>454</v>
      </c>
      <c r="F607" s="27" t="s">
        <v>1236</v>
      </c>
      <c r="G607" s="39" t="s">
        <v>714</v>
      </c>
      <c r="H607" s="40">
        <v>419785014</v>
      </c>
      <c r="I607" s="80">
        <f>SUMIF(Tabla1[SKU AVANTE],'Comanda F'!G607,Tabla1[PIEZAS])</f>
        <v>0</v>
      </c>
      <c r="J607" s="46">
        <v>45.5</v>
      </c>
      <c r="K607" s="29">
        <f t="shared" si="36"/>
        <v>0</v>
      </c>
      <c r="L607" s="28">
        <f t="shared" si="38"/>
        <v>52.779999999999994</v>
      </c>
      <c r="M607" s="30">
        <f t="shared" si="39"/>
        <v>0</v>
      </c>
    </row>
    <row r="608" spans="1:13" x14ac:dyDescent="0.25">
      <c r="A608" s="26">
        <v>34401</v>
      </c>
      <c r="B608" s="25" t="s">
        <v>1339</v>
      </c>
      <c r="C608" s="26" t="str">
        <f t="shared" si="37"/>
        <v>A5301</v>
      </c>
      <c r="D608" s="26">
        <v>1</v>
      </c>
      <c r="E608" s="75" t="s">
        <v>461</v>
      </c>
      <c r="F608" s="27" t="s">
        <v>1233</v>
      </c>
      <c r="G608" s="39" t="s">
        <v>928</v>
      </c>
      <c r="H608" s="40">
        <v>454585001</v>
      </c>
      <c r="I608" s="80">
        <f>SUMIF(Tabla1[SKU AVANTE],'Comanda F'!G608,Tabla1[PIEZAS])</f>
        <v>0</v>
      </c>
      <c r="J608" s="46">
        <v>45.5</v>
      </c>
      <c r="K608" s="29">
        <f t="shared" si="36"/>
        <v>0</v>
      </c>
      <c r="L608" s="28">
        <f t="shared" si="38"/>
        <v>52.779999999999994</v>
      </c>
      <c r="M608" s="30">
        <f t="shared" si="39"/>
        <v>0</v>
      </c>
    </row>
    <row r="609" spans="1:13" x14ac:dyDescent="0.25">
      <c r="A609" s="26">
        <v>34401</v>
      </c>
      <c r="B609" s="25" t="s">
        <v>1339</v>
      </c>
      <c r="C609" s="26" t="str">
        <f t="shared" si="37"/>
        <v>A5301</v>
      </c>
      <c r="D609" s="26">
        <v>2</v>
      </c>
      <c r="E609" s="75" t="s">
        <v>461</v>
      </c>
      <c r="F609" s="27" t="s">
        <v>1234</v>
      </c>
      <c r="G609" s="39" t="s">
        <v>929</v>
      </c>
      <c r="H609" s="40">
        <v>454585002</v>
      </c>
      <c r="I609" s="80">
        <f>SUMIF(Tabla1[SKU AVANTE],'Comanda F'!G609,Tabla1[PIEZAS])</f>
        <v>0</v>
      </c>
      <c r="J609" s="46">
        <v>45.5</v>
      </c>
      <c r="K609" s="29">
        <f t="shared" si="36"/>
        <v>0</v>
      </c>
      <c r="L609" s="28">
        <f t="shared" si="38"/>
        <v>52.779999999999994</v>
      </c>
      <c r="M609" s="30">
        <f t="shared" si="39"/>
        <v>0</v>
      </c>
    </row>
    <row r="610" spans="1:13" x14ac:dyDescent="0.25">
      <c r="A610" s="26">
        <v>34401</v>
      </c>
      <c r="B610" s="25" t="s">
        <v>1339</v>
      </c>
      <c r="C610" s="26" t="str">
        <f t="shared" si="37"/>
        <v>A5301</v>
      </c>
      <c r="D610" s="26">
        <v>3</v>
      </c>
      <c r="E610" s="75" t="s">
        <v>461</v>
      </c>
      <c r="F610" s="27" t="s">
        <v>1235</v>
      </c>
      <c r="G610" s="39" t="s">
        <v>930</v>
      </c>
      <c r="H610" s="40">
        <v>454585003</v>
      </c>
      <c r="I610" s="80">
        <f>SUMIF(Tabla1[SKU AVANTE],'Comanda F'!G610,Tabla1[PIEZAS])</f>
        <v>0</v>
      </c>
      <c r="J610" s="46">
        <v>45.5</v>
      </c>
      <c r="K610" s="29">
        <f t="shared" si="36"/>
        <v>0</v>
      </c>
      <c r="L610" s="28">
        <f t="shared" si="38"/>
        <v>52.779999999999994</v>
      </c>
      <c r="M610" s="30">
        <f t="shared" si="39"/>
        <v>0</v>
      </c>
    </row>
    <row r="611" spans="1:13" x14ac:dyDescent="0.25">
      <c r="A611" s="26">
        <v>34401</v>
      </c>
      <c r="B611" s="25" t="s">
        <v>1339</v>
      </c>
      <c r="C611" s="26" t="str">
        <f t="shared" si="37"/>
        <v>A5301</v>
      </c>
      <c r="D611" s="26">
        <v>4</v>
      </c>
      <c r="E611" s="75" t="s">
        <v>461</v>
      </c>
      <c r="F611" s="27" t="s">
        <v>1236</v>
      </c>
      <c r="G611" s="39" t="s">
        <v>931</v>
      </c>
      <c r="H611" s="40">
        <v>454585004</v>
      </c>
      <c r="I611" s="80">
        <f>SUMIF(Tabla1[SKU AVANTE],'Comanda F'!G611,Tabla1[PIEZAS])</f>
        <v>0</v>
      </c>
      <c r="J611" s="46">
        <v>45.5</v>
      </c>
      <c r="K611" s="29">
        <f t="shared" si="36"/>
        <v>0</v>
      </c>
      <c r="L611" s="28">
        <f t="shared" si="38"/>
        <v>52.779999999999994</v>
      </c>
      <c r="M611" s="30">
        <f t="shared" si="39"/>
        <v>0</v>
      </c>
    </row>
    <row r="612" spans="1:13" x14ac:dyDescent="0.25">
      <c r="A612" s="26">
        <v>34401</v>
      </c>
      <c r="B612" s="25" t="s">
        <v>1339</v>
      </c>
      <c r="C612" s="26" t="str">
        <f t="shared" si="37"/>
        <v>D5574</v>
      </c>
      <c r="D612" s="26">
        <v>1</v>
      </c>
      <c r="E612" s="75" t="s">
        <v>455</v>
      </c>
      <c r="F612" s="27" t="s">
        <v>1233</v>
      </c>
      <c r="G612" s="39" t="s">
        <v>710</v>
      </c>
      <c r="H612" s="40">
        <v>419785017</v>
      </c>
      <c r="I612" s="80">
        <f>SUMIF(Tabla1[SKU AVANTE],'Comanda F'!G612,Tabla1[PIEZAS])</f>
        <v>0</v>
      </c>
      <c r="J612" s="46">
        <v>45.5</v>
      </c>
      <c r="K612" s="29">
        <f t="shared" si="36"/>
        <v>0</v>
      </c>
      <c r="L612" s="28">
        <f t="shared" si="38"/>
        <v>52.779999999999994</v>
      </c>
      <c r="M612" s="30">
        <f t="shared" si="39"/>
        <v>0</v>
      </c>
    </row>
    <row r="613" spans="1:13" x14ac:dyDescent="0.25">
      <c r="A613" s="26">
        <v>34401</v>
      </c>
      <c r="B613" s="25" t="s">
        <v>1339</v>
      </c>
      <c r="C613" s="26" t="str">
        <f t="shared" si="37"/>
        <v>D5574</v>
      </c>
      <c r="D613" s="26">
        <v>2</v>
      </c>
      <c r="E613" s="75" t="s">
        <v>455</v>
      </c>
      <c r="F613" s="27" t="s">
        <v>1234</v>
      </c>
      <c r="G613" s="39" t="s">
        <v>725</v>
      </c>
      <c r="H613" s="40">
        <v>419785020</v>
      </c>
      <c r="I613" s="80">
        <f>SUMIF(Tabla1[SKU AVANTE],'Comanda F'!G613,Tabla1[PIEZAS])</f>
        <v>0</v>
      </c>
      <c r="J613" s="46">
        <v>45.5</v>
      </c>
      <c r="K613" s="29">
        <f t="shared" si="36"/>
        <v>0</v>
      </c>
      <c r="L613" s="28">
        <f t="shared" si="38"/>
        <v>52.779999999999994</v>
      </c>
      <c r="M613" s="30">
        <f t="shared" si="39"/>
        <v>0</v>
      </c>
    </row>
    <row r="614" spans="1:13" x14ac:dyDescent="0.25">
      <c r="A614" s="26">
        <v>34401</v>
      </c>
      <c r="B614" s="25" t="s">
        <v>1339</v>
      </c>
      <c r="C614" s="26" t="str">
        <f t="shared" si="37"/>
        <v>D5574</v>
      </c>
      <c r="D614" s="26">
        <v>3</v>
      </c>
      <c r="E614" s="75" t="s">
        <v>455</v>
      </c>
      <c r="F614" s="27" t="s">
        <v>1235</v>
      </c>
      <c r="G614" s="39" t="s">
        <v>720</v>
      </c>
      <c r="H614" s="40">
        <v>419785019</v>
      </c>
      <c r="I614" s="80">
        <f>SUMIF(Tabla1[SKU AVANTE],'Comanda F'!G614,Tabla1[PIEZAS])</f>
        <v>0</v>
      </c>
      <c r="J614" s="46">
        <v>45.5</v>
      </c>
      <c r="K614" s="29">
        <f t="shared" si="36"/>
        <v>0</v>
      </c>
      <c r="L614" s="28">
        <f t="shared" si="38"/>
        <v>52.779999999999994</v>
      </c>
      <c r="M614" s="30">
        <f t="shared" si="39"/>
        <v>0</v>
      </c>
    </row>
    <row r="615" spans="1:13" x14ac:dyDescent="0.25">
      <c r="A615" s="26">
        <v>34401</v>
      </c>
      <c r="B615" s="25" t="s">
        <v>1339</v>
      </c>
      <c r="C615" s="26" t="str">
        <f t="shared" si="37"/>
        <v>D5574</v>
      </c>
      <c r="D615" s="26">
        <v>4</v>
      </c>
      <c r="E615" s="75" t="s">
        <v>455</v>
      </c>
      <c r="F615" s="27" t="s">
        <v>1236</v>
      </c>
      <c r="G615" s="39" t="s">
        <v>715</v>
      </c>
      <c r="H615" s="40">
        <v>419785018</v>
      </c>
      <c r="I615" s="80">
        <f>SUMIF(Tabla1[SKU AVANTE],'Comanda F'!G615,Tabla1[PIEZAS])</f>
        <v>0</v>
      </c>
      <c r="J615" s="46">
        <v>45.5</v>
      </c>
      <c r="K615" s="29">
        <f t="shared" si="36"/>
        <v>0</v>
      </c>
      <c r="L615" s="28">
        <f t="shared" si="38"/>
        <v>52.779999999999994</v>
      </c>
      <c r="M615" s="30">
        <f t="shared" si="39"/>
        <v>0</v>
      </c>
    </row>
    <row r="616" spans="1:13" x14ac:dyDescent="0.25">
      <c r="A616" s="26">
        <v>34401</v>
      </c>
      <c r="B616" s="25" t="s">
        <v>1339</v>
      </c>
      <c r="C616" s="26" t="str">
        <f t="shared" si="37"/>
        <v>D5835</v>
      </c>
      <c r="D616" s="26">
        <v>1</v>
      </c>
      <c r="E616" s="75" t="s">
        <v>731</v>
      </c>
      <c r="F616" s="27" t="s">
        <v>1233</v>
      </c>
      <c r="G616" s="39" t="s">
        <v>711</v>
      </c>
      <c r="H616" s="40">
        <v>419785021</v>
      </c>
      <c r="I616" s="80">
        <f>SUMIF(Tabla1[SKU AVANTE],'Comanda F'!G616,Tabla1[PIEZAS])</f>
        <v>0</v>
      </c>
      <c r="J616" s="46">
        <v>45.5</v>
      </c>
      <c r="K616" s="29">
        <f t="shared" si="36"/>
        <v>0</v>
      </c>
      <c r="L616" s="28">
        <f t="shared" si="38"/>
        <v>52.779999999999994</v>
      </c>
      <c r="M616" s="30">
        <f t="shared" si="39"/>
        <v>0</v>
      </c>
    </row>
    <row r="617" spans="1:13" x14ac:dyDescent="0.25">
      <c r="A617" s="26">
        <v>34401</v>
      </c>
      <c r="B617" s="25" t="s">
        <v>1339</v>
      </c>
      <c r="C617" s="26" t="str">
        <f t="shared" si="37"/>
        <v>D5835</v>
      </c>
      <c r="D617" s="26">
        <v>2</v>
      </c>
      <c r="E617" s="75" t="s">
        <v>731</v>
      </c>
      <c r="F617" s="27" t="s">
        <v>1234</v>
      </c>
      <c r="G617" s="39" t="s">
        <v>726</v>
      </c>
      <c r="H617" s="40">
        <v>419785024</v>
      </c>
      <c r="I617" s="80">
        <f>SUMIF(Tabla1[SKU AVANTE],'Comanda F'!G617,Tabla1[PIEZAS])</f>
        <v>0</v>
      </c>
      <c r="J617" s="46">
        <v>45.5</v>
      </c>
      <c r="K617" s="29">
        <f t="shared" si="36"/>
        <v>0</v>
      </c>
      <c r="L617" s="28">
        <f t="shared" si="38"/>
        <v>52.779999999999994</v>
      </c>
      <c r="M617" s="30">
        <f t="shared" si="39"/>
        <v>0</v>
      </c>
    </row>
    <row r="618" spans="1:13" x14ac:dyDescent="0.25">
      <c r="A618" s="26">
        <v>34401</v>
      </c>
      <c r="B618" s="25" t="s">
        <v>1339</v>
      </c>
      <c r="C618" s="26" t="str">
        <f t="shared" si="37"/>
        <v>D5835</v>
      </c>
      <c r="D618" s="26">
        <v>3</v>
      </c>
      <c r="E618" s="75" t="s">
        <v>731</v>
      </c>
      <c r="F618" s="27" t="s">
        <v>1235</v>
      </c>
      <c r="G618" s="39" t="s">
        <v>721</v>
      </c>
      <c r="H618" s="40">
        <v>419785023</v>
      </c>
      <c r="I618" s="80">
        <f>SUMIF(Tabla1[SKU AVANTE],'Comanda F'!G618,Tabla1[PIEZAS])</f>
        <v>0</v>
      </c>
      <c r="J618" s="46">
        <v>45.5</v>
      </c>
      <c r="K618" s="29">
        <f t="shared" si="36"/>
        <v>0</v>
      </c>
      <c r="L618" s="28">
        <f t="shared" si="38"/>
        <v>52.779999999999994</v>
      </c>
      <c r="M618" s="30">
        <f t="shared" si="39"/>
        <v>0</v>
      </c>
    </row>
    <row r="619" spans="1:13" x14ac:dyDescent="0.25">
      <c r="A619" s="26">
        <v>34401</v>
      </c>
      <c r="B619" s="25" t="s">
        <v>1339</v>
      </c>
      <c r="C619" s="26" t="str">
        <f t="shared" si="37"/>
        <v>D5835</v>
      </c>
      <c r="D619" s="26">
        <v>4</v>
      </c>
      <c r="E619" s="75" t="s">
        <v>731</v>
      </c>
      <c r="F619" s="27" t="s">
        <v>1236</v>
      </c>
      <c r="G619" s="39" t="s">
        <v>716</v>
      </c>
      <c r="H619" s="40">
        <v>419785022</v>
      </c>
      <c r="I619" s="80">
        <f>SUMIF(Tabla1[SKU AVANTE],'Comanda F'!G619,Tabla1[PIEZAS])</f>
        <v>0</v>
      </c>
      <c r="J619" s="46">
        <v>45.5</v>
      </c>
      <c r="K619" s="29">
        <f t="shared" si="36"/>
        <v>0</v>
      </c>
      <c r="L619" s="28">
        <f t="shared" si="38"/>
        <v>52.779999999999994</v>
      </c>
      <c r="M619" s="30">
        <f t="shared" si="39"/>
        <v>0</v>
      </c>
    </row>
    <row r="620" spans="1:13" x14ac:dyDescent="0.25">
      <c r="A620" s="26">
        <v>34420</v>
      </c>
      <c r="B620" s="25" t="s">
        <v>1340</v>
      </c>
      <c r="C620" s="26" t="str">
        <f t="shared" si="37"/>
        <v>00101</v>
      </c>
      <c r="D620" s="26">
        <v>1</v>
      </c>
      <c r="E620" s="75" t="s">
        <v>447</v>
      </c>
      <c r="F620" s="27" t="s">
        <v>1233</v>
      </c>
      <c r="G620" s="39" t="s">
        <v>732</v>
      </c>
      <c r="H620" s="40">
        <v>419784001</v>
      </c>
      <c r="I620" s="80">
        <f>SUMIF(Tabla1[SKU AVANTE],'Comanda F'!G620,Tabla1[PIEZAS])</f>
        <v>0</v>
      </c>
      <c r="J620" s="46">
        <v>49.2</v>
      </c>
      <c r="K620" s="29">
        <f t="shared" si="36"/>
        <v>0</v>
      </c>
      <c r="L620" s="28">
        <f t="shared" si="38"/>
        <v>57.072000000000003</v>
      </c>
      <c r="M620" s="30">
        <f t="shared" si="39"/>
        <v>0</v>
      </c>
    </row>
    <row r="621" spans="1:13" x14ac:dyDescent="0.25">
      <c r="A621" s="26">
        <v>34420</v>
      </c>
      <c r="B621" s="25" t="s">
        <v>1340</v>
      </c>
      <c r="C621" s="26" t="str">
        <f t="shared" si="37"/>
        <v>00101</v>
      </c>
      <c r="D621" s="26">
        <v>2</v>
      </c>
      <c r="E621" s="75" t="s">
        <v>447</v>
      </c>
      <c r="F621" s="27" t="s">
        <v>1234</v>
      </c>
      <c r="G621" s="39" t="s">
        <v>735</v>
      </c>
      <c r="H621" s="40">
        <v>419784004</v>
      </c>
      <c r="I621" s="80">
        <f>SUMIF(Tabla1[SKU AVANTE],'Comanda F'!G621,Tabla1[PIEZAS])</f>
        <v>0</v>
      </c>
      <c r="J621" s="46">
        <v>49.2</v>
      </c>
      <c r="K621" s="29">
        <f t="shared" si="36"/>
        <v>0</v>
      </c>
      <c r="L621" s="28">
        <f t="shared" si="38"/>
        <v>57.072000000000003</v>
      </c>
      <c r="M621" s="30">
        <f t="shared" si="39"/>
        <v>0</v>
      </c>
    </row>
    <row r="622" spans="1:13" x14ac:dyDescent="0.25">
      <c r="A622" s="26">
        <v>34420</v>
      </c>
      <c r="B622" s="25" t="s">
        <v>1340</v>
      </c>
      <c r="C622" s="26" t="str">
        <f t="shared" si="37"/>
        <v>00101</v>
      </c>
      <c r="D622" s="26">
        <v>3</v>
      </c>
      <c r="E622" s="75" t="s">
        <v>447</v>
      </c>
      <c r="F622" s="27" t="s">
        <v>1235</v>
      </c>
      <c r="G622" s="39" t="s">
        <v>734</v>
      </c>
      <c r="H622" s="40">
        <v>419784003</v>
      </c>
      <c r="I622" s="80">
        <f>SUMIF(Tabla1[SKU AVANTE],'Comanda F'!G622,Tabla1[PIEZAS])</f>
        <v>0</v>
      </c>
      <c r="J622" s="46">
        <v>49.2</v>
      </c>
      <c r="K622" s="29">
        <f t="shared" si="36"/>
        <v>0</v>
      </c>
      <c r="L622" s="28">
        <f t="shared" si="38"/>
        <v>57.072000000000003</v>
      </c>
      <c r="M622" s="30">
        <f t="shared" si="39"/>
        <v>0</v>
      </c>
    </row>
    <row r="623" spans="1:13" x14ac:dyDescent="0.25">
      <c r="A623" s="26">
        <v>34420</v>
      </c>
      <c r="B623" s="25" t="s">
        <v>1340</v>
      </c>
      <c r="C623" s="26" t="str">
        <f t="shared" si="37"/>
        <v>00101</v>
      </c>
      <c r="D623" s="26">
        <v>4</v>
      </c>
      <c r="E623" s="75" t="s">
        <v>447</v>
      </c>
      <c r="F623" s="27" t="s">
        <v>1236</v>
      </c>
      <c r="G623" s="39" t="s">
        <v>733</v>
      </c>
      <c r="H623" s="40">
        <v>419784002</v>
      </c>
      <c r="I623" s="80">
        <f>SUMIF(Tabla1[SKU AVANTE],'Comanda F'!G623,Tabla1[PIEZAS])</f>
        <v>0</v>
      </c>
      <c r="J623" s="46">
        <v>49.2</v>
      </c>
      <c r="K623" s="29">
        <f t="shared" si="36"/>
        <v>0</v>
      </c>
      <c r="L623" s="28">
        <f t="shared" si="38"/>
        <v>57.072000000000003</v>
      </c>
      <c r="M623" s="30">
        <f t="shared" si="39"/>
        <v>0</v>
      </c>
    </row>
    <row r="624" spans="1:13" x14ac:dyDescent="0.25">
      <c r="A624" s="26">
        <v>34749</v>
      </c>
      <c r="B624" s="25" t="s">
        <v>1341</v>
      </c>
      <c r="C624" s="26" t="str">
        <f t="shared" si="37"/>
        <v>00207</v>
      </c>
      <c r="D624" s="26">
        <v>1</v>
      </c>
      <c r="E624" s="75" t="s">
        <v>447</v>
      </c>
      <c r="F624" s="27" t="s">
        <v>1252</v>
      </c>
      <c r="G624" s="39" t="s">
        <v>743</v>
      </c>
      <c r="H624" s="40">
        <v>423026001</v>
      </c>
      <c r="I624" s="80">
        <f>SUMIF(Tabla1[SKU AVANTE],'Comanda F'!G624,Tabla1[PIEZAS])</f>
        <v>0</v>
      </c>
      <c r="J624" s="46">
        <v>27.5</v>
      </c>
      <c r="K624" s="29">
        <f t="shared" si="36"/>
        <v>0</v>
      </c>
      <c r="L624" s="28">
        <f t="shared" si="38"/>
        <v>31.9</v>
      </c>
      <c r="M624" s="30">
        <f t="shared" si="39"/>
        <v>0</v>
      </c>
    </row>
    <row r="625" spans="1:13" x14ac:dyDescent="0.25">
      <c r="A625" s="26">
        <v>34749</v>
      </c>
      <c r="B625" s="25" t="s">
        <v>1341</v>
      </c>
      <c r="C625" s="26" t="str">
        <f t="shared" si="37"/>
        <v>05264</v>
      </c>
      <c r="D625" s="26">
        <v>1</v>
      </c>
      <c r="E625" s="75" t="s">
        <v>451</v>
      </c>
      <c r="F625" s="27" t="s">
        <v>1252</v>
      </c>
      <c r="G625" s="39" t="s">
        <v>745</v>
      </c>
      <c r="H625" s="40">
        <v>423026003</v>
      </c>
      <c r="I625" s="80">
        <f>SUMIF(Tabla1[SKU AVANTE],'Comanda F'!G625,Tabla1[PIEZAS])</f>
        <v>0</v>
      </c>
      <c r="J625" s="46">
        <v>27.5</v>
      </c>
      <c r="K625" s="29">
        <f t="shared" si="36"/>
        <v>0</v>
      </c>
      <c r="L625" s="28">
        <f t="shared" si="38"/>
        <v>31.9</v>
      </c>
      <c r="M625" s="30">
        <f t="shared" si="39"/>
        <v>0</v>
      </c>
    </row>
    <row r="626" spans="1:13" x14ac:dyDescent="0.25">
      <c r="A626" s="26">
        <v>34749</v>
      </c>
      <c r="B626" s="25" t="s">
        <v>1341</v>
      </c>
      <c r="C626" s="26" t="str">
        <f t="shared" si="37"/>
        <v>05172</v>
      </c>
      <c r="D626" s="26">
        <v>1</v>
      </c>
      <c r="E626" s="75" t="s">
        <v>454</v>
      </c>
      <c r="F626" s="27" t="s">
        <v>1252</v>
      </c>
      <c r="G626" s="39" t="s">
        <v>744</v>
      </c>
      <c r="H626" s="40">
        <v>423026002</v>
      </c>
      <c r="I626" s="80">
        <f>SUMIF(Tabla1[SKU AVANTE],'Comanda F'!G626,Tabla1[PIEZAS])</f>
        <v>0</v>
      </c>
      <c r="J626" s="46">
        <v>27.5</v>
      </c>
      <c r="K626" s="29">
        <f t="shared" si="36"/>
        <v>0</v>
      </c>
      <c r="L626" s="28">
        <f t="shared" si="38"/>
        <v>31.9</v>
      </c>
      <c r="M626" s="30">
        <f t="shared" si="39"/>
        <v>0</v>
      </c>
    </row>
    <row r="627" spans="1:13" x14ac:dyDescent="0.25">
      <c r="A627" s="26">
        <v>34749</v>
      </c>
      <c r="B627" s="25" t="s">
        <v>1341</v>
      </c>
      <c r="C627" s="26" t="str">
        <f t="shared" si="37"/>
        <v>A5301</v>
      </c>
      <c r="D627" s="26">
        <v>1</v>
      </c>
      <c r="E627" s="75" t="s">
        <v>461</v>
      </c>
      <c r="F627" s="27" t="s">
        <v>1252</v>
      </c>
      <c r="G627" s="39" t="s">
        <v>746</v>
      </c>
      <c r="H627" s="40">
        <v>423026005</v>
      </c>
      <c r="I627" s="80">
        <f>SUMIF(Tabla1[SKU AVANTE],'Comanda F'!G627,Tabla1[PIEZAS])</f>
        <v>0</v>
      </c>
      <c r="J627" s="46">
        <v>27.5</v>
      </c>
      <c r="K627" s="29">
        <f t="shared" si="36"/>
        <v>0</v>
      </c>
      <c r="L627" s="28">
        <f t="shared" si="38"/>
        <v>31.9</v>
      </c>
      <c r="M627" s="30">
        <f t="shared" si="39"/>
        <v>0</v>
      </c>
    </row>
    <row r="628" spans="1:13" x14ac:dyDescent="0.25">
      <c r="A628" s="26">
        <v>34749</v>
      </c>
      <c r="B628" s="25" t="s">
        <v>1341</v>
      </c>
      <c r="C628" s="26" t="str">
        <f t="shared" si="37"/>
        <v>05508</v>
      </c>
      <c r="D628" s="26">
        <v>1</v>
      </c>
      <c r="E628" s="75" t="s">
        <v>455</v>
      </c>
      <c r="F628" s="27" t="s">
        <v>1252</v>
      </c>
      <c r="G628" s="39" t="s">
        <v>747</v>
      </c>
      <c r="H628" s="40">
        <v>423026004</v>
      </c>
      <c r="I628" s="80">
        <f>SUMIF(Tabla1[SKU AVANTE],'Comanda F'!G628,Tabla1[PIEZAS])</f>
        <v>0</v>
      </c>
      <c r="J628" s="46">
        <v>27.5</v>
      </c>
      <c r="K628" s="29">
        <f t="shared" si="36"/>
        <v>0</v>
      </c>
      <c r="L628" s="28">
        <f t="shared" si="38"/>
        <v>31.9</v>
      </c>
      <c r="M628" s="30">
        <f t="shared" si="39"/>
        <v>0</v>
      </c>
    </row>
    <row r="629" spans="1:13" x14ac:dyDescent="0.25">
      <c r="A629" s="26">
        <v>34750</v>
      </c>
      <c r="B629" s="25" t="s">
        <v>1342</v>
      </c>
      <c r="C629" s="26" t="str">
        <f t="shared" si="37"/>
        <v>00207</v>
      </c>
      <c r="D629" s="26">
        <v>1</v>
      </c>
      <c r="E629" s="75" t="s">
        <v>447</v>
      </c>
      <c r="F629" s="27" t="s">
        <v>1252</v>
      </c>
      <c r="G629" s="39" t="s">
        <v>736</v>
      </c>
      <c r="H629" s="40">
        <v>419867001</v>
      </c>
      <c r="I629" s="80">
        <f>SUMIF(Tabla1[SKU AVANTE],'Comanda F'!G629,Tabla1[PIEZAS])</f>
        <v>0</v>
      </c>
      <c r="J629" s="46">
        <v>21.12</v>
      </c>
      <c r="K629" s="29">
        <f t="shared" si="36"/>
        <v>0</v>
      </c>
      <c r="L629" s="28">
        <f t="shared" si="38"/>
        <v>24.499199999999998</v>
      </c>
      <c r="M629" s="30">
        <f t="shared" si="39"/>
        <v>0</v>
      </c>
    </row>
    <row r="630" spans="1:13" x14ac:dyDescent="0.25">
      <c r="A630" s="26">
        <v>34750</v>
      </c>
      <c r="B630" s="25" t="s">
        <v>1342</v>
      </c>
      <c r="C630" s="26" t="str">
        <f t="shared" si="37"/>
        <v>05264</v>
      </c>
      <c r="D630" s="26">
        <v>1</v>
      </c>
      <c r="E630" s="75" t="s">
        <v>451</v>
      </c>
      <c r="F630" s="27" t="s">
        <v>1252</v>
      </c>
      <c r="G630" s="39" t="s">
        <v>737</v>
      </c>
      <c r="H630" s="40">
        <v>419867002</v>
      </c>
      <c r="I630" s="80">
        <f>SUMIF(Tabla1[SKU AVANTE],'Comanda F'!G630,Tabla1[PIEZAS])</f>
        <v>0</v>
      </c>
      <c r="J630" s="46">
        <v>21.12</v>
      </c>
      <c r="K630" s="29">
        <f t="shared" si="36"/>
        <v>0</v>
      </c>
      <c r="L630" s="28">
        <f t="shared" si="38"/>
        <v>24.499199999999998</v>
      </c>
      <c r="M630" s="30">
        <f t="shared" si="39"/>
        <v>0</v>
      </c>
    </row>
    <row r="631" spans="1:13" x14ac:dyDescent="0.25">
      <c r="A631" s="26">
        <v>34750</v>
      </c>
      <c r="B631" s="25" t="s">
        <v>1342</v>
      </c>
      <c r="C631" s="26" t="str">
        <f t="shared" si="37"/>
        <v>05172</v>
      </c>
      <c r="D631" s="26">
        <v>1</v>
      </c>
      <c r="E631" s="75" t="s">
        <v>454</v>
      </c>
      <c r="F631" s="27" t="s">
        <v>1252</v>
      </c>
      <c r="G631" s="39" t="s">
        <v>748</v>
      </c>
      <c r="H631" s="40">
        <v>424792001</v>
      </c>
      <c r="I631" s="80">
        <f>SUMIF(Tabla1[SKU AVANTE],'Comanda F'!G631,Tabla1[PIEZAS])</f>
        <v>0</v>
      </c>
      <c r="J631" s="46">
        <v>21.12</v>
      </c>
      <c r="K631" s="29">
        <f t="shared" si="36"/>
        <v>0</v>
      </c>
      <c r="L631" s="28">
        <f t="shared" si="38"/>
        <v>24.499199999999998</v>
      </c>
      <c r="M631" s="30">
        <f t="shared" si="39"/>
        <v>0</v>
      </c>
    </row>
    <row r="632" spans="1:13" x14ac:dyDescent="0.25">
      <c r="A632" s="26">
        <v>34750</v>
      </c>
      <c r="B632" s="25" t="s">
        <v>1342</v>
      </c>
      <c r="C632" s="26" t="str">
        <f t="shared" si="37"/>
        <v>A5301</v>
      </c>
      <c r="D632" s="26">
        <v>1</v>
      </c>
      <c r="E632" s="75" t="s">
        <v>461</v>
      </c>
      <c r="F632" s="27" t="s">
        <v>1252</v>
      </c>
      <c r="G632" s="39" t="s">
        <v>739</v>
      </c>
      <c r="H632" s="40">
        <v>419867004</v>
      </c>
      <c r="I632" s="80">
        <f>SUMIF(Tabla1[SKU AVANTE],'Comanda F'!G632,Tabla1[PIEZAS])</f>
        <v>0</v>
      </c>
      <c r="J632" s="46">
        <v>21.12</v>
      </c>
      <c r="K632" s="29">
        <f t="shared" si="36"/>
        <v>0</v>
      </c>
      <c r="L632" s="28">
        <f t="shared" si="38"/>
        <v>24.499199999999998</v>
      </c>
      <c r="M632" s="30">
        <f t="shared" si="39"/>
        <v>0</v>
      </c>
    </row>
    <row r="633" spans="1:13" x14ac:dyDescent="0.25">
      <c r="A633" s="26">
        <v>34750</v>
      </c>
      <c r="B633" s="25" t="s">
        <v>1342</v>
      </c>
      <c r="C633" s="26" t="str">
        <f t="shared" si="37"/>
        <v>05508</v>
      </c>
      <c r="D633" s="26">
        <v>1</v>
      </c>
      <c r="E633" s="75" t="s">
        <v>455</v>
      </c>
      <c r="F633" s="27" t="s">
        <v>1252</v>
      </c>
      <c r="G633" s="39" t="s">
        <v>738</v>
      </c>
      <c r="H633" s="40">
        <v>419867003</v>
      </c>
      <c r="I633" s="80">
        <f>SUMIF(Tabla1[SKU AVANTE],'Comanda F'!G633,Tabla1[PIEZAS])</f>
        <v>0</v>
      </c>
      <c r="J633" s="46">
        <v>21.12</v>
      </c>
      <c r="K633" s="29">
        <f t="shared" si="36"/>
        <v>0</v>
      </c>
      <c r="L633" s="28">
        <f t="shared" si="38"/>
        <v>24.499199999999998</v>
      </c>
      <c r="M633" s="30">
        <f t="shared" si="39"/>
        <v>0</v>
      </c>
    </row>
    <row r="634" spans="1:13" x14ac:dyDescent="0.25">
      <c r="A634" s="26">
        <v>34751</v>
      </c>
      <c r="B634" s="25" t="s">
        <v>1343</v>
      </c>
      <c r="C634" s="26" t="str">
        <f t="shared" si="37"/>
        <v>00207</v>
      </c>
      <c r="D634" s="26">
        <v>1</v>
      </c>
      <c r="E634" s="75" t="s">
        <v>447</v>
      </c>
      <c r="F634" s="27" t="s">
        <v>1252</v>
      </c>
      <c r="G634" s="39" t="s">
        <v>749</v>
      </c>
      <c r="H634" s="40">
        <v>441148001</v>
      </c>
      <c r="I634" s="80">
        <f>SUMIF(Tabla1[SKU AVANTE],'Comanda F'!G634,Tabla1[PIEZAS])</f>
        <v>0</v>
      </c>
      <c r="J634" s="46">
        <v>17.16</v>
      </c>
      <c r="K634" s="29">
        <f t="shared" si="36"/>
        <v>0</v>
      </c>
      <c r="L634" s="28">
        <f t="shared" si="38"/>
        <v>19.9056</v>
      </c>
      <c r="M634" s="30">
        <f t="shared" si="39"/>
        <v>0</v>
      </c>
    </row>
    <row r="635" spans="1:13" s="31" customFormat="1" x14ac:dyDescent="0.25">
      <c r="A635" s="26">
        <v>34752</v>
      </c>
      <c r="B635" s="25" t="s">
        <v>1344</v>
      </c>
      <c r="C635" s="26" t="str">
        <f t="shared" si="37"/>
        <v>D6668</v>
      </c>
      <c r="D635" s="26">
        <v>1</v>
      </c>
      <c r="E635" s="75" t="s">
        <v>445</v>
      </c>
      <c r="F635" s="27" t="s">
        <v>1252</v>
      </c>
      <c r="G635" s="39" t="s">
        <v>933</v>
      </c>
      <c r="H635" s="40">
        <v>441146001</v>
      </c>
      <c r="I635" s="80">
        <f>SUMIF(Tabla1[SKU AVANTE],'Comanda F'!G635,Tabla1[PIEZAS])</f>
        <v>0</v>
      </c>
      <c r="J635" s="46">
        <v>21.12</v>
      </c>
      <c r="K635" s="29">
        <f t="shared" si="36"/>
        <v>0</v>
      </c>
      <c r="L635" s="28">
        <f t="shared" si="38"/>
        <v>24.499199999999998</v>
      </c>
      <c r="M635" s="30">
        <f t="shared" si="39"/>
        <v>0</v>
      </c>
    </row>
    <row r="636" spans="1:13" x14ac:dyDescent="0.25">
      <c r="A636" s="26">
        <v>34752</v>
      </c>
      <c r="B636" s="25" t="s">
        <v>1344</v>
      </c>
      <c r="C636" s="26" t="str">
        <f t="shared" si="37"/>
        <v>00207</v>
      </c>
      <c r="D636" s="26">
        <v>1</v>
      </c>
      <c r="E636" s="75" t="s">
        <v>447</v>
      </c>
      <c r="F636" s="27" t="s">
        <v>1252</v>
      </c>
      <c r="G636" s="39" t="s">
        <v>755</v>
      </c>
      <c r="H636" s="40">
        <v>419868004</v>
      </c>
      <c r="I636" s="80">
        <f>SUMIF(Tabla1[SKU AVANTE],'Comanda F'!G636,Tabla1[PIEZAS])</f>
        <v>0</v>
      </c>
      <c r="J636" s="46">
        <v>21.12</v>
      </c>
      <c r="K636" s="29">
        <f t="shared" si="36"/>
        <v>0</v>
      </c>
      <c r="L636" s="28">
        <f t="shared" si="38"/>
        <v>24.499199999999998</v>
      </c>
      <c r="M636" s="30">
        <f t="shared" si="39"/>
        <v>0</v>
      </c>
    </row>
    <row r="637" spans="1:13" x14ac:dyDescent="0.25">
      <c r="A637" s="26">
        <v>34752</v>
      </c>
      <c r="B637" s="25" t="s">
        <v>1344</v>
      </c>
      <c r="C637" s="26" t="str">
        <f t="shared" si="37"/>
        <v>05264</v>
      </c>
      <c r="D637" s="26">
        <v>1</v>
      </c>
      <c r="E637" s="75" t="s">
        <v>451</v>
      </c>
      <c r="F637" s="27" t="s">
        <v>1252</v>
      </c>
      <c r="G637" s="39" t="s">
        <v>741</v>
      </c>
      <c r="H637" s="40">
        <v>419868002</v>
      </c>
      <c r="I637" s="80">
        <f>SUMIF(Tabla1[SKU AVANTE],'Comanda F'!G637,Tabla1[PIEZAS])</f>
        <v>0</v>
      </c>
      <c r="J637" s="46">
        <v>21.12</v>
      </c>
      <c r="K637" s="29">
        <f t="shared" si="36"/>
        <v>0</v>
      </c>
      <c r="L637" s="28">
        <f t="shared" si="38"/>
        <v>24.499199999999998</v>
      </c>
      <c r="M637" s="30">
        <f t="shared" si="39"/>
        <v>0</v>
      </c>
    </row>
    <row r="638" spans="1:13" x14ac:dyDescent="0.25">
      <c r="A638" s="26">
        <v>34752</v>
      </c>
      <c r="B638" s="25" t="s">
        <v>1344</v>
      </c>
      <c r="C638" s="26" t="str">
        <f t="shared" si="37"/>
        <v>D6501</v>
      </c>
      <c r="D638" s="26">
        <v>1</v>
      </c>
      <c r="E638" s="75" t="s">
        <v>453</v>
      </c>
      <c r="F638" s="27" t="s">
        <v>1252</v>
      </c>
      <c r="G638" s="39" t="s">
        <v>932</v>
      </c>
      <c r="H638" s="40">
        <v>441147001</v>
      </c>
      <c r="I638" s="80">
        <f>SUMIF(Tabla1[SKU AVANTE],'Comanda F'!G638,Tabla1[PIEZAS])</f>
        <v>0</v>
      </c>
      <c r="J638" s="46">
        <v>21.12</v>
      </c>
      <c r="K638" s="29">
        <f t="shared" si="36"/>
        <v>0</v>
      </c>
      <c r="L638" s="28">
        <f t="shared" si="38"/>
        <v>24.499199999999998</v>
      </c>
      <c r="M638" s="30">
        <f t="shared" si="39"/>
        <v>0</v>
      </c>
    </row>
    <row r="639" spans="1:13" x14ac:dyDescent="0.25">
      <c r="A639" s="26">
        <v>34752</v>
      </c>
      <c r="B639" s="25" t="s">
        <v>1344</v>
      </c>
      <c r="C639" s="26" t="str">
        <f t="shared" si="37"/>
        <v>05172</v>
      </c>
      <c r="D639" s="26">
        <v>1</v>
      </c>
      <c r="E639" s="75" t="s">
        <v>454</v>
      </c>
      <c r="F639" s="27" t="s">
        <v>1252</v>
      </c>
      <c r="G639" s="39" t="s">
        <v>740</v>
      </c>
      <c r="H639" s="40">
        <v>419868001</v>
      </c>
      <c r="I639" s="80">
        <f>SUMIF(Tabla1[SKU AVANTE],'Comanda F'!G639,Tabla1[PIEZAS])</f>
        <v>0</v>
      </c>
      <c r="J639" s="46">
        <v>21.12</v>
      </c>
      <c r="K639" s="29">
        <f t="shared" si="36"/>
        <v>0</v>
      </c>
      <c r="L639" s="28">
        <f t="shared" si="38"/>
        <v>24.499199999999998</v>
      </c>
      <c r="M639" s="30">
        <f t="shared" si="39"/>
        <v>0</v>
      </c>
    </row>
    <row r="640" spans="1:13" x14ac:dyDescent="0.25">
      <c r="A640" s="26">
        <v>34752</v>
      </c>
      <c r="B640" s="25" t="s">
        <v>1344</v>
      </c>
      <c r="C640" s="26" t="str">
        <f t="shared" si="37"/>
        <v>A5301</v>
      </c>
      <c r="D640" s="26">
        <v>1</v>
      </c>
      <c r="E640" s="75" t="s">
        <v>461</v>
      </c>
      <c r="F640" s="27" t="s">
        <v>1252</v>
      </c>
      <c r="G640" s="39" t="s">
        <v>756</v>
      </c>
      <c r="H640" s="40">
        <v>419868005</v>
      </c>
      <c r="I640" s="80">
        <f>SUMIF(Tabla1[SKU AVANTE],'Comanda F'!G640,Tabla1[PIEZAS])</f>
        <v>0</v>
      </c>
      <c r="J640" s="46">
        <v>21.12</v>
      </c>
      <c r="K640" s="29">
        <f t="shared" si="36"/>
        <v>0</v>
      </c>
      <c r="L640" s="28">
        <f t="shared" si="38"/>
        <v>24.499199999999998</v>
      </c>
      <c r="M640" s="30">
        <f t="shared" si="39"/>
        <v>0</v>
      </c>
    </row>
    <row r="641" spans="1:13" x14ac:dyDescent="0.25">
      <c r="A641" s="26">
        <v>34752</v>
      </c>
      <c r="B641" s="25" t="s">
        <v>1344</v>
      </c>
      <c r="C641" s="26" t="str">
        <f t="shared" si="37"/>
        <v>05508</v>
      </c>
      <c r="D641" s="26">
        <v>1</v>
      </c>
      <c r="E641" s="75" t="s">
        <v>455</v>
      </c>
      <c r="F641" s="27" t="s">
        <v>1252</v>
      </c>
      <c r="G641" s="39" t="s">
        <v>742</v>
      </c>
      <c r="H641" s="40">
        <v>419868003</v>
      </c>
      <c r="I641" s="80">
        <f>SUMIF(Tabla1[SKU AVANTE],'Comanda F'!G641,Tabla1[PIEZAS])</f>
        <v>0</v>
      </c>
      <c r="J641" s="46">
        <v>21.12</v>
      </c>
      <c r="K641" s="29">
        <f t="shared" si="36"/>
        <v>0</v>
      </c>
      <c r="L641" s="28">
        <f t="shared" si="38"/>
        <v>24.499199999999998</v>
      </c>
      <c r="M641" s="30">
        <f t="shared" si="39"/>
        <v>0</v>
      </c>
    </row>
    <row r="642" spans="1:13" x14ac:dyDescent="0.25">
      <c r="A642" s="26">
        <v>34752</v>
      </c>
      <c r="B642" s="25" t="s">
        <v>1344</v>
      </c>
      <c r="C642" s="26" t="str">
        <f t="shared" si="37"/>
        <v>P1394</v>
      </c>
      <c r="D642" s="26">
        <v>1</v>
      </c>
      <c r="E642" s="75" t="s">
        <v>456</v>
      </c>
      <c r="F642" s="27" t="s">
        <v>1252</v>
      </c>
      <c r="G642" s="39" t="s">
        <v>935</v>
      </c>
      <c r="H642" s="40">
        <v>441145001</v>
      </c>
      <c r="I642" s="80">
        <f>SUMIF(Tabla1[SKU AVANTE],'Comanda F'!G642,Tabla1[PIEZAS])</f>
        <v>0</v>
      </c>
      <c r="J642" s="46">
        <v>21.12</v>
      </c>
      <c r="K642" s="29">
        <f t="shared" si="36"/>
        <v>0</v>
      </c>
      <c r="L642" s="28">
        <f t="shared" si="38"/>
        <v>24.499199999999998</v>
      </c>
      <c r="M642" s="30">
        <f t="shared" si="39"/>
        <v>0</v>
      </c>
    </row>
    <row r="643" spans="1:13" x14ac:dyDescent="0.25">
      <c r="A643" s="26">
        <v>34752</v>
      </c>
      <c r="B643" s="25" t="s">
        <v>1344</v>
      </c>
      <c r="C643" s="26" t="str">
        <f t="shared" si="37"/>
        <v>K2432</v>
      </c>
      <c r="D643" s="26">
        <v>1</v>
      </c>
      <c r="E643" s="75" t="s">
        <v>638</v>
      </c>
      <c r="F643" s="27" t="s">
        <v>1252</v>
      </c>
      <c r="G643" s="39" t="s">
        <v>934</v>
      </c>
      <c r="H643" s="40">
        <v>441144001</v>
      </c>
      <c r="I643" s="80">
        <f>SUMIF(Tabla1[SKU AVANTE],'Comanda F'!G643,Tabla1[PIEZAS])</f>
        <v>0</v>
      </c>
      <c r="J643" s="46">
        <v>21.12</v>
      </c>
      <c r="K643" s="29">
        <f t="shared" si="36"/>
        <v>0</v>
      </c>
      <c r="L643" s="28">
        <f t="shared" si="38"/>
        <v>24.499199999999998</v>
      </c>
      <c r="M643" s="30">
        <f t="shared" si="39"/>
        <v>0</v>
      </c>
    </row>
    <row r="644" spans="1:13" x14ac:dyDescent="0.25">
      <c r="A644" s="26">
        <v>34753</v>
      </c>
      <c r="B644" s="25" t="s">
        <v>1345</v>
      </c>
      <c r="C644" s="26" t="str">
        <f t="shared" si="37"/>
        <v>00207</v>
      </c>
      <c r="D644" s="26">
        <v>1</v>
      </c>
      <c r="E644" s="75" t="s">
        <v>447</v>
      </c>
      <c r="F644" s="27" t="s">
        <v>1252</v>
      </c>
      <c r="G644" s="39" t="s">
        <v>750</v>
      </c>
      <c r="H644" s="40">
        <v>441149001</v>
      </c>
      <c r="I644" s="80">
        <f>SUMIF(Tabla1[SKU AVANTE],'Comanda F'!G644,Tabla1[PIEZAS])</f>
        <v>0</v>
      </c>
      <c r="J644" s="46">
        <v>27.5</v>
      </c>
      <c r="K644" s="29">
        <f t="shared" si="36"/>
        <v>0</v>
      </c>
      <c r="L644" s="28">
        <f t="shared" si="38"/>
        <v>31.9</v>
      </c>
      <c r="M644" s="30">
        <f t="shared" si="39"/>
        <v>0</v>
      </c>
    </row>
    <row r="645" spans="1:13" x14ac:dyDescent="0.25">
      <c r="A645" s="26">
        <v>34753</v>
      </c>
      <c r="B645" s="25" t="s">
        <v>1345</v>
      </c>
      <c r="C645" s="26" t="str">
        <f t="shared" si="37"/>
        <v>05264</v>
      </c>
      <c r="D645" s="26">
        <v>1</v>
      </c>
      <c r="E645" s="75" t="s">
        <v>451</v>
      </c>
      <c r="F645" s="27" t="s">
        <v>1252</v>
      </c>
      <c r="G645" s="39" t="s">
        <v>752</v>
      </c>
      <c r="H645" s="40">
        <v>441151001</v>
      </c>
      <c r="I645" s="80">
        <f>SUMIF(Tabla1[SKU AVANTE],'Comanda F'!G645,Tabla1[PIEZAS])</f>
        <v>0</v>
      </c>
      <c r="J645" s="46">
        <v>27.5</v>
      </c>
      <c r="K645" s="29">
        <f t="shared" si="36"/>
        <v>0</v>
      </c>
      <c r="L645" s="28">
        <f t="shared" si="38"/>
        <v>31.9</v>
      </c>
      <c r="M645" s="30">
        <f t="shared" si="39"/>
        <v>0</v>
      </c>
    </row>
    <row r="646" spans="1:13" x14ac:dyDescent="0.25">
      <c r="A646" s="26">
        <v>34753</v>
      </c>
      <c r="B646" s="25" t="s">
        <v>1345</v>
      </c>
      <c r="C646" s="26" t="str">
        <f t="shared" si="37"/>
        <v>05172</v>
      </c>
      <c r="D646" s="26">
        <v>1</v>
      </c>
      <c r="E646" s="75" t="s">
        <v>454</v>
      </c>
      <c r="F646" s="27" t="s">
        <v>1252</v>
      </c>
      <c r="G646" s="39" t="s">
        <v>751</v>
      </c>
      <c r="H646" s="40">
        <v>441150001</v>
      </c>
      <c r="I646" s="80">
        <f>SUMIF(Tabla1[SKU AVANTE],'Comanda F'!G646,Tabla1[PIEZAS])</f>
        <v>0</v>
      </c>
      <c r="J646" s="46">
        <v>27.5</v>
      </c>
      <c r="K646" s="29">
        <f t="shared" si="36"/>
        <v>0</v>
      </c>
      <c r="L646" s="28">
        <f t="shared" si="38"/>
        <v>31.9</v>
      </c>
      <c r="M646" s="30">
        <f t="shared" si="39"/>
        <v>0</v>
      </c>
    </row>
    <row r="647" spans="1:13" x14ac:dyDescent="0.25">
      <c r="A647" s="26">
        <v>34753</v>
      </c>
      <c r="B647" s="25" t="s">
        <v>1345</v>
      </c>
      <c r="C647" s="26" t="str">
        <f t="shared" si="37"/>
        <v>A5301</v>
      </c>
      <c r="D647" s="26">
        <v>1</v>
      </c>
      <c r="E647" s="75" t="s">
        <v>461</v>
      </c>
      <c r="F647" s="27" t="s">
        <v>1252</v>
      </c>
      <c r="G647" s="39" t="s">
        <v>754</v>
      </c>
      <c r="H647" s="40">
        <v>441153001</v>
      </c>
      <c r="I647" s="80">
        <f>SUMIF(Tabla1[SKU AVANTE],'Comanda F'!G647,Tabla1[PIEZAS])</f>
        <v>0</v>
      </c>
      <c r="J647" s="46">
        <v>27.5</v>
      </c>
      <c r="K647" s="29">
        <f t="shared" ref="K647:K710" si="40">I647*J647</f>
        <v>0</v>
      </c>
      <c r="L647" s="28">
        <f t="shared" si="38"/>
        <v>31.9</v>
      </c>
      <c r="M647" s="30">
        <f t="shared" si="39"/>
        <v>0</v>
      </c>
    </row>
    <row r="648" spans="1:13" x14ac:dyDescent="0.25">
      <c r="A648" s="26">
        <v>34753</v>
      </c>
      <c r="B648" s="25" t="s">
        <v>1345</v>
      </c>
      <c r="C648" s="26" t="str">
        <f t="shared" ref="C648:C711" si="41">RIGHT(G648,5)</f>
        <v>05508</v>
      </c>
      <c r="D648" s="26">
        <v>1</v>
      </c>
      <c r="E648" s="75" t="s">
        <v>455</v>
      </c>
      <c r="F648" s="27" t="s">
        <v>1252</v>
      </c>
      <c r="G648" s="39" t="s">
        <v>753</v>
      </c>
      <c r="H648" s="40">
        <v>441152001</v>
      </c>
      <c r="I648" s="80">
        <f>SUMIF(Tabla1[SKU AVANTE],'Comanda F'!G648,Tabla1[PIEZAS])</f>
        <v>0</v>
      </c>
      <c r="J648" s="46">
        <v>27.5</v>
      </c>
      <c r="K648" s="29">
        <f t="shared" si="40"/>
        <v>0</v>
      </c>
      <c r="L648" s="28">
        <f t="shared" ref="L648:L711" si="42">+J648*1.16</f>
        <v>31.9</v>
      </c>
      <c r="M648" s="30">
        <f t="shared" ref="M648:M711" si="43">+I648*L648</f>
        <v>0</v>
      </c>
    </row>
    <row r="649" spans="1:13" x14ac:dyDescent="0.25">
      <c r="A649" s="26">
        <v>34988</v>
      </c>
      <c r="B649" s="25" t="s">
        <v>1346</v>
      </c>
      <c r="C649" s="26" t="str">
        <f t="shared" si="41"/>
        <v>J3306</v>
      </c>
      <c r="D649" s="26">
        <v>1</v>
      </c>
      <c r="E649" s="75" t="s">
        <v>787</v>
      </c>
      <c r="F649" s="27" t="s">
        <v>1233</v>
      </c>
      <c r="G649" s="39" t="s">
        <v>766</v>
      </c>
      <c r="H649" s="40">
        <v>425400021</v>
      </c>
      <c r="I649" s="80">
        <f>SUMIF(Tabla1[SKU AVANTE],'Comanda F'!G649,Tabla1[PIEZAS])</f>
        <v>0</v>
      </c>
      <c r="J649" s="46">
        <v>44.198300000000003</v>
      </c>
      <c r="K649" s="29">
        <f t="shared" si="40"/>
        <v>0</v>
      </c>
      <c r="L649" s="28">
        <f t="shared" si="42"/>
        <v>51.270028000000003</v>
      </c>
      <c r="M649" s="30">
        <f t="shared" si="43"/>
        <v>0</v>
      </c>
    </row>
    <row r="650" spans="1:13" x14ac:dyDescent="0.25">
      <c r="A650" s="26">
        <v>34988</v>
      </c>
      <c r="B650" s="25" t="s">
        <v>1346</v>
      </c>
      <c r="C650" s="26" t="str">
        <f t="shared" si="41"/>
        <v>J3306</v>
      </c>
      <c r="D650" s="26">
        <v>2</v>
      </c>
      <c r="E650" s="75" t="s">
        <v>787</v>
      </c>
      <c r="F650" s="27" t="s">
        <v>1234</v>
      </c>
      <c r="G650" s="39" t="s">
        <v>784</v>
      </c>
      <c r="H650" s="40">
        <v>425400022</v>
      </c>
      <c r="I650" s="80">
        <f>SUMIF(Tabla1[SKU AVANTE],'Comanda F'!G650,Tabla1[PIEZAS])</f>
        <v>0</v>
      </c>
      <c r="J650" s="46">
        <v>44.198300000000003</v>
      </c>
      <c r="K650" s="29">
        <f t="shared" si="40"/>
        <v>0</v>
      </c>
      <c r="L650" s="28">
        <f t="shared" si="42"/>
        <v>51.270028000000003</v>
      </c>
      <c r="M650" s="30">
        <f t="shared" si="43"/>
        <v>0</v>
      </c>
    </row>
    <row r="651" spans="1:13" x14ac:dyDescent="0.25">
      <c r="A651" s="26">
        <v>34988</v>
      </c>
      <c r="B651" s="25" t="s">
        <v>1346</v>
      </c>
      <c r="C651" s="26" t="str">
        <f t="shared" si="41"/>
        <v>J3306</v>
      </c>
      <c r="D651" s="26">
        <v>3</v>
      </c>
      <c r="E651" s="75" t="s">
        <v>787</v>
      </c>
      <c r="F651" s="27" t="s">
        <v>1235</v>
      </c>
      <c r="G651" s="39" t="s">
        <v>778</v>
      </c>
      <c r="H651" s="40">
        <v>425400023</v>
      </c>
      <c r="I651" s="80">
        <f>SUMIF(Tabla1[SKU AVANTE],'Comanda F'!G651,Tabla1[PIEZAS])</f>
        <v>0</v>
      </c>
      <c r="J651" s="46">
        <v>44.198300000000003</v>
      </c>
      <c r="K651" s="29">
        <f t="shared" si="40"/>
        <v>0</v>
      </c>
      <c r="L651" s="28">
        <f t="shared" si="42"/>
        <v>51.270028000000003</v>
      </c>
      <c r="M651" s="30">
        <f t="shared" si="43"/>
        <v>0</v>
      </c>
    </row>
    <row r="652" spans="1:13" x14ac:dyDescent="0.25">
      <c r="A652" s="26">
        <v>34988</v>
      </c>
      <c r="B652" s="25" t="s">
        <v>1346</v>
      </c>
      <c r="C652" s="26" t="str">
        <f t="shared" si="41"/>
        <v>J3306</v>
      </c>
      <c r="D652" s="26">
        <v>4</v>
      </c>
      <c r="E652" s="75" t="s">
        <v>787</v>
      </c>
      <c r="F652" s="27" t="s">
        <v>1236</v>
      </c>
      <c r="G652" s="39" t="s">
        <v>772</v>
      </c>
      <c r="H652" s="40">
        <v>425400024</v>
      </c>
      <c r="I652" s="80">
        <f>SUMIF(Tabla1[SKU AVANTE],'Comanda F'!G652,Tabla1[PIEZAS])</f>
        <v>0</v>
      </c>
      <c r="J652" s="46">
        <v>44.198300000000003</v>
      </c>
      <c r="K652" s="29">
        <f t="shared" si="40"/>
        <v>0</v>
      </c>
      <c r="L652" s="28">
        <f t="shared" si="42"/>
        <v>51.270028000000003</v>
      </c>
      <c r="M652" s="30">
        <f t="shared" si="43"/>
        <v>0</v>
      </c>
    </row>
    <row r="653" spans="1:13" x14ac:dyDescent="0.25">
      <c r="A653" s="26">
        <v>34988</v>
      </c>
      <c r="B653" s="25" t="s">
        <v>1346</v>
      </c>
      <c r="C653" s="26" t="str">
        <f t="shared" si="41"/>
        <v>J3306</v>
      </c>
      <c r="D653" s="26">
        <v>5</v>
      </c>
      <c r="E653" s="75" t="s">
        <v>787</v>
      </c>
      <c r="F653" s="27" t="s">
        <v>1251</v>
      </c>
      <c r="G653" s="39" t="s">
        <v>1021</v>
      </c>
      <c r="H653" s="40">
        <v>425400030</v>
      </c>
      <c r="I653" s="80">
        <f>SUMIF(Tabla1[SKU AVANTE],'Comanda F'!G653,Tabla1[PIEZAS])</f>
        <v>0</v>
      </c>
      <c r="J653" s="46">
        <v>53.103400000000001</v>
      </c>
      <c r="K653" s="29">
        <f t="shared" si="40"/>
        <v>0</v>
      </c>
      <c r="L653" s="28">
        <f t="shared" si="42"/>
        <v>61.599943999999994</v>
      </c>
      <c r="M653" s="30">
        <f t="shared" si="43"/>
        <v>0</v>
      </c>
    </row>
    <row r="654" spans="1:13" ht="24" x14ac:dyDescent="0.25">
      <c r="A654" s="26">
        <v>34988</v>
      </c>
      <c r="B654" s="25" t="s">
        <v>1346</v>
      </c>
      <c r="C654" s="26" t="str">
        <f t="shared" si="41"/>
        <v>F5116</v>
      </c>
      <c r="D654" s="26">
        <v>1</v>
      </c>
      <c r="E654" s="75" t="s">
        <v>607</v>
      </c>
      <c r="F654" s="27" t="s">
        <v>1233</v>
      </c>
      <c r="G654" s="39" t="s">
        <v>763</v>
      </c>
      <c r="H654" s="40">
        <v>425400005</v>
      </c>
      <c r="I654" s="80">
        <f>SUMIF(Tabla1[SKU AVANTE],'Comanda F'!G654,Tabla1[PIEZAS])</f>
        <v>0</v>
      </c>
      <c r="J654" s="46">
        <v>44.198300000000003</v>
      </c>
      <c r="K654" s="29">
        <f t="shared" si="40"/>
        <v>0</v>
      </c>
      <c r="L654" s="28">
        <f t="shared" si="42"/>
        <v>51.270028000000003</v>
      </c>
      <c r="M654" s="30">
        <f t="shared" si="43"/>
        <v>0</v>
      </c>
    </row>
    <row r="655" spans="1:13" ht="24" x14ac:dyDescent="0.25">
      <c r="A655" s="26">
        <v>34988</v>
      </c>
      <c r="B655" s="25" t="s">
        <v>1346</v>
      </c>
      <c r="C655" s="26" t="str">
        <f t="shared" si="41"/>
        <v>F5116</v>
      </c>
      <c r="D655" s="26">
        <v>2</v>
      </c>
      <c r="E655" s="75" t="s">
        <v>607</v>
      </c>
      <c r="F655" s="27" t="s">
        <v>1234</v>
      </c>
      <c r="G655" s="39" t="s">
        <v>781</v>
      </c>
      <c r="H655" s="40">
        <v>425400006</v>
      </c>
      <c r="I655" s="80">
        <f>SUMIF(Tabla1[SKU AVANTE],'Comanda F'!G655,Tabla1[PIEZAS])</f>
        <v>0</v>
      </c>
      <c r="J655" s="46">
        <v>44.198300000000003</v>
      </c>
      <c r="K655" s="29">
        <f t="shared" si="40"/>
        <v>0</v>
      </c>
      <c r="L655" s="28">
        <f t="shared" si="42"/>
        <v>51.270028000000003</v>
      </c>
      <c r="M655" s="30">
        <f t="shared" si="43"/>
        <v>0</v>
      </c>
    </row>
    <row r="656" spans="1:13" ht="24" x14ac:dyDescent="0.25">
      <c r="A656" s="26">
        <v>34988</v>
      </c>
      <c r="B656" s="25" t="s">
        <v>1346</v>
      </c>
      <c r="C656" s="26" t="str">
        <f t="shared" si="41"/>
        <v>F5116</v>
      </c>
      <c r="D656" s="26">
        <v>3</v>
      </c>
      <c r="E656" s="75" t="s">
        <v>607</v>
      </c>
      <c r="F656" s="27" t="s">
        <v>1235</v>
      </c>
      <c r="G656" s="39" t="s">
        <v>775</v>
      </c>
      <c r="H656" s="40">
        <v>425400007</v>
      </c>
      <c r="I656" s="80">
        <f>SUMIF(Tabla1[SKU AVANTE],'Comanda F'!G656,Tabla1[PIEZAS])</f>
        <v>0</v>
      </c>
      <c r="J656" s="46">
        <v>44.198300000000003</v>
      </c>
      <c r="K656" s="29">
        <f t="shared" si="40"/>
        <v>0</v>
      </c>
      <c r="L656" s="28">
        <f t="shared" si="42"/>
        <v>51.270028000000003</v>
      </c>
      <c r="M656" s="30">
        <f t="shared" si="43"/>
        <v>0</v>
      </c>
    </row>
    <row r="657" spans="1:13" ht="24" x14ac:dyDescent="0.25">
      <c r="A657" s="26">
        <v>34988</v>
      </c>
      <c r="B657" s="25" t="s">
        <v>1346</v>
      </c>
      <c r="C657" s="26" t="str">
        <f t="shared" si="41"/>
        <v>F5116</v>
      </c>
      <c r="D657" s="26">
        <v>4</v>
      </c>
      <c r="E657" s="75" t="s">
        <v>607</v>
      </c>
      <c r="F657" s="27" t="s">
        <v>1236</v>
      </c>
      <c r="G657" s="39" t="s">
        <v>769</v>
      </c>
      <c r="H657" s="40">
        <v>425400008</v>
      </c>
      <c r="I657" s="80">
        <f>SUMIF(Tabla1[SKU AVANTE],'Comanda F'!G657,Tabla1[PIEZAS])</f>
        <v>0</v>
      </c>
      <c r="J657" s="46">
        <v>44.198300000000003</v>
      </c>
      <c r="K657" s="29">
        <f t="shared" si="40"/>
        <v>0</v>
      </c>
      <c r="L657" s="28">
        <f t="shared" si="42"/>
        <v>51.270028000000003</v>
      </c>
      <c r="M657" s="30">
        <f t="shared" si="43"/>
        <v>0</v>
      </c>
    </row>
    <row r="658" spans="1:13" ht="24" x14ac:dyDescent="0.25">
      <c r="A658" s="26">
        <v>34988</v>
      </c>
      <c r="B658" s="25" t="s">
        <v>1346</v>
      </c>
      <c r="C658" s="26" t="str">
        <f t="shared" si="41"/>
        <v>F5116</v>
      </c>
      <c r="D658" s="26">
        <v>5</v>
      </c>
      <c r="E658" s="75" t="s">
        <v>607</v>
      </c>
      <c r="F658" s="27" t="s">
        <v>1251</v>
      </c>
      <c r="G658" s="39" t="s">
        <v>1022</v>
      </c>
      <c r="H658" s="40">
        <v>425400027</v>
      </c>
      <c r="I658" s="80">
        <f>SUMIF(Tabla1[SKU AVANTE],'Comanda F'!G658,Tabla1[PIEZAS])</f>
        <v>0</v>
      </c>
      <c r="J658" s="46">
        <v>53.103400000000001</v>
      </c>
      <c r="K658" s="29">
        <f t="shared" si="40"/>
        <v>0</v>
      </c>
      <c r="L658" s="28">
        <f t="shared" si="42"/>
        <v>61.599943999999994</v>
      </c>
      <c r="M658" s="30">
        <f t="shared" si="43"/>
        <v>0</v>
      </c>
    </row>
    <row r="659" spans="1:13" x14ac:dyDescent="0.25">
      <c r="A659" s="26">
        <v>34988</v>
      </c>
      <c r="B659" s="25" t="s">
        <v>1346</v>
      </c>
      <c r="C659" s="26" t="str">
        <f t="shared" si="41"/>
        <v>03852</v>
      </c>
      <c r="D659" s="26">
        <v>1</v>
      </c>
      <c r="E659" s="75" t="s">
        <v>785</v>
      </c>
      <c r="F659" s="27" t="s">
        <v>1233</v>
      </c>
      <c r="G659" s="39" t="s">
        <v>761</v>
      </c>
      <c r="H659" s="40">
        <v>425400001</v>
      </c>
      <c r="I659" s="80">
        <f>SUMIF(Tabla1[SKU AVANTE],'Comanda F'!G659,Tabla1[PIEZAS])</f>
        <v>0</v>
      </c>
      <c r="J659" s="46">
        <v>44.198300000000003</v>
      </c>
      <c r="K659" s="29">
        <f t="shared" si="40"/>
        <v>0</v>
      </c>
      <c r="L659" s="28">
        <f t="shared" si="42"/>
        <v>51.270028000000003</v>
      </c>
      <c r="M659" s="30">
        <f t="shared" si="43"/>
        <v>0</v>
      </c>
    </row>
    <row r="660" spans="1:13" x14ac:dyDescent="0.25">
      <c r="A660" s="26">
        <v>34988</v>
      </c>
      <c r="B660" s="25" t="s">
        <v>1346</v>
      </c>
      <c r="C660" s="26" t="str">
        <f t="shared" si="41"/>
        <v>03852</v>
      </c>
      <c r="D660" s="26">
        <v>2</v>
      </c>
      <c r="E660" s="75" t="s">
        <v>785</v>
      </c>
      <c r="F660" s="27" t="s">
        <v>1234</v>
      </c>
      <c r="G660" s="39" t="s">
        <v>779</v>
      </c>
      <c r="H660" s="40">
        <v>425400002</v>
      </c>
      <c r="I660" s="80">
        <f>SUMIF(Tabla1[SKU AVANTE],'Comanda F'!G660,Tabla1[PIEZAS])</f>
        <v>0</v>
      </c>
      <c r="J660" s="46">
        <v>44.198300000000003</v>
      </c>
      <c r="K660" s="29">
        <f t="shared" si="40"/>
        <v>0</v>
      </c>
      <c r="L660" s="28">
        <f t="shared" si="42"/>
        <v>51.270028000000003</v>
      </c>
      <c r="M660" s="30">
        <f t="shared" si="43"/>
        <v>0</v>
      </c>
    </row>
    <row r="661" spans="1:13" x14ac:dyDescent="0.25">
      <c r="A661" s="26">
        <v>34988</v>
      </c>
      <c r="B661" s="25" t="s">
        <v>1346</v>
      </c>
      <c r="C661" s="26" t="str">
        <f t="shared" si="41"/>
        <v>03852</v>
      </c>
      <c r="D661" s="26">
        <v>3</v>
      </c>
      <c r="E661" s="75" t="s">
        <v>785</v>
      </c>
      <c r="F661" s="27" t="s">
        <v>1235</v>
      </c>
      <c r="G661" s="39" t="s">
        <v>773</v>
      </c>
      <c r="H661" s="40">
        <v>425400003</v>
      </c>
      <c r="I661" s="80">
        <f>SUMIF(Tabla1[SKU AVANTE],'Comanda F'!G661,Tabla1[PIEZAS])</f>
        <v>0</v>
      </c>
      <c r="J661" s="46">
        <v>44.198300000000003</v>
      </c>
      <c r="K661" s="29">
        <f t="shared" si="40"/>
        <v>0</v>
      </c>
      <c r="L661" s="28">
        <f t="shared" si="42"/>
        <v>51.270028000000003</v>
      </c>
      <c r="M661" s="30">
        <f t="shared" si="43"/>
        <v>0</v>
      </c>
    </row>
    <row r="662" spans="1:13" x14ac:dyDescent="0.25">
      <c r="A662" s="26">
        <v>34988</v>
      </c>
      <c r="B662" s="25" t="s">
        <v>1346</v>
      </c>
      <c r="C662" s="26" t="str">
        <f t="shared" si="41"/>
        <v>03852</v>
      </c>
      <c r="D662" s="26">
        <v>4</v>
      </c>
      <c r="E662" s="75" t="s">
        <v>785</v>
      </c>
      <c r="F662" s="27" t="s">
        <v>1236</v>
      </c>
      <c r="G662" s="39" t="s">
        <v>767</v>
      </c>
      <c r="H662" s="40">
        <v>425400004</v>
      </c>
      <c r="I662" s="80">
        <f>SUMIF(Tabla1[SKU AVANTE],'Comanda F'!G662,Tabla1[PIEZAS])</f>
        <v>0</v>
      </c>
      <c r="J662" s="46">
        <v>44.198300000000003</v>
      </c>
      <c r="K662" s="29">
        <f t="shared" si="40"/>
        <v>0</v>
      </c>
      <c r="L662" s="28">
        <f t="shared" si="42"/>
        <v>51.270028000000003</v>
      </c>
      <c r="M662" s="30">
        <f t="shared" si="43"/>
        <v>0</v>
      </c>
    </row>
    <row r="663" spans="1:13" x14ac:dyDescent="0.25">
      <c r="A663" s="26">
        <v>34988</v>
      </c>
      <c r="B663" s="25" t="s">
        <v>1346</v>
      </c>
      <c r="C663" s="26" t="str">
        <f t="shared" si="41"/>
        <v>03852</v>
      </c>
      <c r="D663" s="26">
        <v>5</v>
      </c>
      <c r="E663" s="75" t="s">
        <v>785</v>
      </c>
      <c r="F663" s="27" t="s">
        <v>1251</v>
      </c>
      <c r="G663" s="39" t="s">
        <v>1023</v>
      </c>
      <c r="H663" s="40">
        <v>425400025</v>
      </c>
      <c r="I663" s="80">
        <f>SUMIF(Tabla1[SKU AVANTE],'Comanda F'!G663,Tabla1[PIEZAS])</f>
        <v>0</v>
      </c>
      <c r="J663" s="46">
        <v>53.103400000000001</v>
      </c>
      <c r="K663" s="29">
        <f t="shared" si="40"/>
        <v>0</v>
      </c>
      <c r="L663" s="28">
        <f t="shared" si="42"/>
        <v>61.599943999999994</v>
      </c>
      <c r="M663" s="30">
        <f t="shared" si="43"/>
        <v>0</v>
      </c>
    </row>
    <row r="664" spans="1:13" ht="24" x14ac:dyDescent="0.25">
      <c r="A664" s="26">
        <v>34988</v>
      </c>
      <c r="B664" s="25" t="s">
        <v>1346</v>
      </c>
      <c r="C664" s="26" t="str">
        <f t="shared" si="41"/>
        <v>F5115</v>
      </c>
      <c r="D664" s="26">
        <v>1</v>
      </c>
      <c r="E664" s="75" t="s">
        <v>817</v>
      </c>
      <c r="F664" s="27" t="s">
        <v>1233</v>
      </c>
      <c r="G664" s="39" t="s">
        <v>762</v>
      </c>
      <c r="H664" s="40">
        <v>425400009</v>
      </c>
      <c r="I664" s="80">
        <f>SUMIF(Tabla1[SKU AVANTE],'Comanda F'!G664,Tabla1[PIEZAS])</f>
        <v>0</v>
      </c>
      <c r="J664" s="46">
        <v>44.198300000000003</v>
      </c>
      <c r="K664" s="29">
        <f t="shared" si="40"/>
        <v>0</v>
      </c>
      <c r="L664" s="28">
        <f t="shared" si="42"/>
        <v>51.270028000000003</v>
      </c>
      <c r="M664" s="30">
        <f t="shared" si="43"/>
        <v>0</v>
      </c>
    </row>
    <row r="665" spans="1:13" ht="24" x14ac:dyDescent="0.25">
      <c r="A665" s="26">
        <v>34988</v>
      </c>
      <c r="B665" s="25" t="s">
        <v>1346</v>
      </c>
      <c r="C665" s="26" t="str">
        <f t="shared" si="41"/>
        <v>F5115</v>
      </c>
      <c r="D665" s="26">
        <v>2</v>
      </c>
      <c r="E665" s="75" t="s">
        <v>817</v>
      </c>
      <c r="F665" s="27" t="s">
        <v>1234</v>
      </c>
      <c r="G665" s="39" t="s">
        <v>780</v>
      </c>
      <c r="H665" s="40">
        <v>425400010</v>
      </c>
      <c r="I665" s="80">
        <f>SUMIF(Tabla1[SKU AVANTE],'Comanda F'!G665,Tabla1[PIEZAS])</f>
        <v>0</v>
      </c>
      <c r="J665" s="46">
        <v>44.198300000000003</v>
      </c>
      <c r="K665" s="29">
        <f t="shared" si="40"/>
        <v>0</v>
      </c>
      <c r="L665" s="28">
        <f t="shared" si="42"/>
        <v>51.270028000000003</v>
      </c>
      <c r="M665" s="30">
        <f t="shared" si="43"/>
        <v>0</v>
      </c>
    </row>
    <row r="666" spans="1:13" ht="24" x14ac:dyDescent="0.25">
      <c r="A666" s="26">
        <v>34988</v>
      </c>
      <c r="B666" s="25" t="s">
        <v>1346</v>
      </c>
      <c r="C666" s="26" t="str">
        <f t="shared" si="41"/>
        <v>F5115</v>
      </c>
      <c r="D666" s="26">
        <v>3</v>
      </c>
      <c r="E666" s="75" t="s">
        <v>817</v>
      </c>
      <c r="F666" s="27" t="s">
        <v>1235</v>
      </c>
      <c r="G666" s="39" t="s">
        <v>774</v>
      </c>
      <c r="H666" s="40">
        <v>425400011</v>
      </c>
      <c r="I666" s="80">
        <f>SUMIF(Tabla1[SKU AVANTE],'Comanda F'!G666,Tabla1[PIEZAS])</f>
        <v>0</v>
      </c>
      <c r="J666" s="46">
        <v>44.198300000000003</v>
      </c>
      <c r="K666" s="29">
        <f t="shared" si="40"/>
        <v>0</v>
      </c>
      <c r="L666" s="28">
        <f t="shared" si="42"/>
        <v>51.270028000000003</v>
      </c>
      <c r="M666" s="30">
        <f t="shared" si="43"/>
        <v>0</v>
      </c>
    </row>
    <row r="667" spans="1:13" ht="24" x14ac:dyDescent="0.25">
      <c r="A667" s="26">
        <v>34988</v>
      </c>
      <c r="B667" s="25" t="s">
        <v>1346</v>
      </c>
      <c r="C667" s="26" t="str">
        <f t="shared" si="41"/>
        <v>F5115</v>
      </c>
      <c r="D667" s="26">
        <v>4</v>
      </c>
      <c r="E667" s="75" t="s">
        <v>817</v>
      </c>
      <c r="F667" s="27" t="s">
        <v>1236</v>
      </c>
      <c r="G667" s="39" t="s">
        <v>768</v>
      </c>
      <c r="H667" s="40">
        <v>425400012</v>
      </c>
      <c r="I667" s="80">
        <f>SUMIF(Tabla1[SKU AVANTE],'Comanda F'!G667,Tabla1[PIEZAS])</f>
        <v>0</v>
      </c>
      <c r="J667" s="46">
        <v>44.198300000000003</v>
      </c>
      <c r="K667" s="29">
        <f t="shared" si="40"/>
        <v>0</v>
      </c>
      <c r="L667" s="28">
        <f t="shared" si="42"/>
        <v>51.270028000000003</v>
      </c>
      <c r="M667" s="30">
        <f t="shared" si="43"/>
        <v>0</v>
      </c>
    </row>
    <row r="668" spans="1:13" ht="24" x14ac:dyDescent="0.25">
      <c r="A668" s="26">
        <v>34988</v>
      </c>
      <c r="B668" s="25" t="s">
        <v>1346</v>
      </c>
      <c r="C668" s="26" t="str">
        <f t="shared" si="41"/>
        <v>F5115</v>
      </c>
      <c r="D668" s="26">
        <v>5</v>
      </c>
      <c r="E668" s="75" t="s">
        <v>817</v>
      </c>
      <c r="F668" s="27" t="s">
        <v>1251</v>
      </c>
      <c r="G668" s="39" t="s">
        <v>1024</v>
      </c>
      <c r="H668" s="40">
        <v>425400026</v>
      </c>
      <c r="I668" s="80">
        <f>SUMIF(Tabla1[SKU AVANTE],'Comanda F'!G668,Tabla1[PIEZAS])</f>
        <v>0</v>
      </c>
      <c r="J668" s="46">
        <v>53.103400000000001</v>
      </c>
      <c r="K668" s="29">
        <f t="shared" si="40"/>
        <v>0</v>
      </c>
      <c r="L668" s="28">
        <f t="shared" si="42"/>
        <v>61.599943999999994</v>
      </c>
      <c r="M668" s="30">
        <f t="shared" si="43"/>
        <v>0</v>
      </c>
    </row>
    <row r="669" spans="1:13" ht="24" x14ac:dyDescent="0.25">
      <c r="A669" s="26">
        <v>34988</v>
      </c>
      <c r="B669" s="25" t="s">
        <v>1346</v>
      </c>
      <c r="C669" s="26" t="str">
        <f t="shared" si="41"/>
        <v>F5607</v>
      </c>
      <c r="D669" s="26">
        <v>1</v>
      </c>
      <c r="E669" s="75" t="s">
        <v>816</v>
      </c>
      <c r="F669" s="27" t="s">
        <v>1233</v>
      </c>
      <c r="G669" s="39" t="s">
        <v>764</v>
      </c>
      <c r="H669" s="40">
        <v>425400013</v>
      </c>
      <c r="I669" s="80">
        <f>SUMIF(Tabla1[SKU AVANTE],'Comanda F'!G669,Tabla1[PIEZAS])</f>
        <v>0</v>
      </c>
      <c r="J669" s="46">
        <v>44.198300000000003</v>
      </c>
      <c r="K669" s="29">
        <f t="shared" si="40"/>
        <v>0</v>
      </c>
      <c r="L669" s="28">
        <f t="shared" si="42"/>
        <v>51.270028000000003</v>
      </c>
      <c r="M669" s="30">
        <f t="shared" si="43"/>
        <v>0</v>
      </c>
    </row>
    <row r="670" spans="1:13" ht="24" x14ac:dyDescent="0.25">
      <c r="A670" s="26">
        <v>34988</v>
      </c>
      <c r="B670" s="25" t="s">
        <v>1346</v>
      </c>
      <c r="C670" s="26" t="str">
        <f t="shared" si="41"/>
        <v>F5607</v>
      </c>
      <c r="D670" s="26">
        <v>2</v>
      </c>
      <c r="E670" s="75" t="s">
        <v>816</v>
      </c>
      <c r="F670" s="27" t="s">
        <v>1234</v>
      </c>
      <c r="G670" s="39" t="s">
        <v>782</v>
      </c>
      <c r="H670" s="40">
        <v>425400014</v>
      </c>
      <c r="I670" s="80">
        <f>SUMIF(Tabla1[SKU AVANTE],'Comanda F'!G670,Tabla1[PIEZAS])</f>
        <v>0</v>
      </c>
      <c r="J670" s="46">
        <v>44.198300000000003</v>
      </c>
      <c r="K670" s="29">
        <f t="shared" si="40"/>
        <v>0</v>
      </c>
      <c r="L670" s="28">
        <f t="shared" si="42"/>
        <v>51.270028000000003</v>
      </c>
      <c r="M670" s="30">
        <f t="shared" si="43"/>
        <v>0</v>
      </c>
    </row>
    <row r="671" spans="1:13" ht="24" x14ac:dyDescent="0.25">
      <c r="A671" s="26">
        <v>34988</v>
      </c>
      <c r="B671" s="25" t="s">
        <v>1346</v>
      </c>
      <c r="C671" s="26" t="str">
        <f t="shared" si="41"/>
        <v>F5607</v>
      </c>
      <c r="D671" s="26">
        <v>3</v>
      </c>
      <c r="E671" s="75" t="s">
        <v>816</v>
      </c>
      <c r="F671" s="27" t="s">
        <v>1235</v>
      </c>
      <c r="G671" s="39" t="s">
        <v>776</v>
      </c>
      <c r="H671" s="40">
        <v>425400015</v>
      </c>
      <c r="I671" s="80">
        <f>SUMIF(Tabla1[SKU AVANTE],'Comanda F'!G671,Tabla1[PIEZAS])</f>
        <v>0</v>
      </c>
      <c r="J671" s="46">
        <v>44.198300000000003</v>
      </c>
      <c r="K671" s="29">
        <f t="shared" si="40"/>
        <v>0</v>
      </c>
      <c r="L671" s="28">
        <f t="shared" si="42"/>
        <v>51.270028000000003</v>
      </c>
      <c r="M671" s="30">
        <f t="shared" si="43"/>
        <v>0</v>
      </c>
    </row>
    <row r="672" spans="1:13" ht="24" x14ac:dyDescent="0.25">
      <c r="A672" s="26">
        <v>34988</v>
      </c>
      <c r="B672" s="25" t="s">
        <v>1346</v>
      </c>
      <c r="C672" s="26" t="str">
        <f t="shared" si="41"/>
        <v>F5607</v>
      </c>
      <c r="D672" s="26">
        <v>4</v>
      </c>
      <c r="E672" s="75" t="s">
        <v>816</v>
      </c>
      <c r="F672" s="27" t="s">
        <v>1236</v>
      </c>
      <c r="G672" s="39" t="s">
        <v>770</v>
      </c>
      <c r="H672" s="40">
        <v>425400016</v>
      </c>
      <c r="I672" s="80">
        <f>SUMIF(Tabla1[SKU AVANTE],'Comanda F'!G672,Tabla1[PIEZAS])</f>
        <v>0</v>
      </c>
      <c r="J672" s="46">
        <v>44.198300000000003</v>
      </c>
      <c r="K672" s="29">
        <f t="shared" si="40"/>
        <v>0</v>
      </c>
      <c r="L672" s="28">
        <f t="shared" si="42"/>
        <v>51.270028000000003</v>
      </c>
      <c r="M672" s="30">
        <f t="shared" si="43"/>
        <v>0</v>
      </c>
    </row>
    <row r="673" spans="1:13" ht="24" x14ac:dyDescent="0.25">
      <c r="A673" s="26">
        <v>34988</v>
      </c>
      <c r="B673" s="25" t="s">
        <v>1346</v>
      </c>
      <c r="C673" s="26" t="str">
        <f t="shared" si="41"/>
        <v>F5607</v>
      </c>
      <c r="D673" s="26">
        <v>5</v>
      </c>
      <c r="E673" s="75" t="s">
        <v>816</v>
      </c>
      <c r="F673" s="27" t="s">
        <v>1251</v>
      </c>
      <c r="G673" s="39" t="s">
        <v>1025</v>
      </c>
      <c r="H673" s="40">
        <v>425400028</v>
      </c>
      <c r="I673" s="80">
        <f>SUMIF(Tabla1[SKU AVANTE],'Comanda F'!G673,Tabla1[PIEZAS])</f>
        <v>0</v>
      </c>
      <c r="J673" s="46">
        <v>53.103400000000001</v>
      </c>
      <c r="K673" s="29">
        <f t="shared" si="40"/>
        <v>0</v>
      </c>
      <c r="L673" s="28">
        <f t="shared" si="42"/>
        <v>61.599943999999994</v>
      </c>
      <c r="M673" s="30">
        <f t="shared" si="43"/>
        <v>0</v>
      </c>
    </row>
    <row r="674" spans="1:13" x14ac:dyDescent="0.25">
      <c r="A674" s="26">
        <v>34988</v>
      </c>
      <c r="B674" s="25" t="s">
        <v>1346</v>
      </c>
      <c r="C674" s="26" t="str">
        <f t="shared" si="41"/>
        <v>F6907</v>
      </c>
      <c r="D674" s="26">
        <v>1</v>
      </c>
      <c r="E674" s="75" t="s">
        <v>786</v>
      </c>
      <c r="F674" s="27" t="s">
        <v>1233</v>
      </c>
      <c r="G674" s="39" t="s">
        <v>765</v>
      </c>
      <c r="H674" s="40">
        <v>425400017</v>
      </c>
      <c r="I674" s="80">
        <f>SUMIF(Tabla1[SKU AVANTE],'Comanda F'!G674,Tabla1[PIEZAS])</f>
        <v>0</v>
      </c>
      <c r="J674" s="46">
        <v>44.198300000000003</v>
      </c>
      <c r="K674" s="29">
        <f t="shared" si="40"/>
        <v>0</v>
      </c>
      <c r="L674" s="28">
        <f t="shared" si="42"/>
        <v>51.270028000000003</v>
      </c>
      <c r="M674" s="30">
        <f t="shared" si="43"/>
        <v>0</v>
      </c>
    </row>
    <row r="675" spans="1:13" x14ac:dyDescent="0.25">
      <c r="A675" s="26">
        <v>34988</v>
      </c>
      <c r="B675" s="25" t="s">
        <v>1346</v>
      </c>
      <c r="C675" s="26" t="str">
        <f t="shared" si="41"/>
        <v>F6907</v>
      </c>
      <c r="D675" s="26">
        <v>2</v>
      </c>
      <c r="E675" s="75" t="s">
        <v>786</v>
      </c>
      <c r="F675" s="27" t="s">
        <v>1234</v>
      </c>
      <c r="G675" s="39" t="s">
        <v>783</v>
      </c>
      <c r="H675" s="40">
        <v>425400018</v>
      </c>
      <c r="I675" s="80">
        <f>SUMIF(Tabla1[SKU AVANTE],'Comanda F'!G675,Tabla1[PIEZAS])</f>
        <v>0</v>
      </c>
      <c r="J675" s="46">
        <v>44.198300000000003</v>
      </c>
      <c r="K675" s="29">
        <f t="shared" si="40"/>
        <v>0</v>
      </c>
      <c r="L675" s="28">
        <f t="shared" si="42"/>
        <v>51.270028000000003</v>
      </c>
      <c r="M675" s="30">
        <f t="shared" si="43"/>
        <v>0</v>
      </c>
    </row>
    <row r="676" spans="1:13" x14ac:dyDescent="0.25">
      <c r="A676" s="26">
        <v>34988</v>
      </c>
      <c r="B676" s="25" t="s">
        <v>1346</v>
      </c>
      <c r="C676" s="26" t="str">
        <f t="shared" si="41"/>
        <v>F6907</v>
      </c>
      <c r="D676" s="26">
        <v>3</v>
      </c>
      <c r="E676" s="75" t="s">
        <v>786</v>
      </c>
      <c r="F676" s="27" t="s">
        <v>1235</v>
      </c>
      <c r="G676" s="39" t="s">
        <v>777</v>
      </c>
      <c r="H676" s="40">
        <v>425400019</v>
      </c>
      <c r="I676" s="80">
        <f>SUMIF(Tabla1[SKU AVANTE],'Comanda F'!G676,Tabla1[PIEZAS])</f>
        <v>0</v>
      </c>
      <c r="J676" s="46">
        <v>44.198300000000003</v>
      </c>
      <c r="K676" s="29">
        <f t="shared" si="40"/>
        <v>0</v>
      </c>
      <c r="L676" s="28">
        <f t="shared" si="42"/>
        <v>51.270028000000003</v>
      </c>
      <c r="M676" s="30">
        <f t="shared" si="43"/>
        <v>0</v>
      </c>
    </row>
    <row r="677" spans="1:13" x14ac:dyDescent="0.25">
      <c r="A677" s="26">
        <v>34988</v>
      </c>
      <c r="B677" s="25" t="s">
        <v>1346</v>
      </c>
      <c r="C677" s="26" t="str">
        <f t="shared" si="41"/>
        <v>F6907</v>
      </c>
      <c r="D677" s="26">
        <v>4</v>
      </c>
      <c r="E677" s="75" t="s">
        <v>786</v>
      </c>
      <c r="F677" s="27" t="s">
        <v>1236</v>
      </c>
      <c r="G677" s="39" t="s">
        <v>771</v>
      </c>
      <c r="H677" s="40">
        <v>425400020</v>
      </c>
      <c r="I677" s="80">
        <f>SUMIF(Tabla1[SKU AVANTE],'Comanda F'!G677,Tabla1[PIEZAS])</f>
        <v>0</v>
      </c>
      <c r="J677" s="46">
        <v>44.198300000000003</v>
      </c>
      <c r="K677" s="29">
        <f t="shared" si="40"/>
        <v>0</v>
      </c>
      <c r="L677" s="28">
        <f t="shared" si="42"/>
        <v>51.270028000000003</v>
      </c>
      <c r="M677" s="30">
        <f t="shared" si="43"/>
        <v>0</v>
      </c>
    </row>
    <row r="678" spans="1:13" x14ac:dyDescent="0.25">
      <c r="A678" s="26">
        <v>34988</v>
      </c>
      <c r="B678" s="25" t="s">
        <v>1346</v>
      </c>
      <c r="C678" s="26" t="str">
        <f t="shared" si="41"/>
        <v>F6907</v>
      </c>
      <c r="D678" s="26">
        <v>5</v>
      </c>
      <c r="E678" s="75" t="s">
        <v>786</v>
      </c>
      <c r="F678" s="27" t="s">
        <v>1251</v>
      </c>
      <c r="G678" s="39" t="s">
        <v>1026</v>
      </c>
      <c r="H678" s="40">
        <v>425400029</v>
      </c>
      <c r="I678" s="80">
        <f>SUMIF(Tabla1[SKU AVANTE],'Comanda F'!G678,Tabla1[PIEZAS])</f>
        <v>0</v>
      </c>
      <c r="J678" s="46">
        <v>53.103400000000001</v>
      </c>
      <c r="K678" s="29">
        <f t="shared" si="40"/>
        <v>0</v>
      </c>
      <c r="L678" s="28">
        <f t="shared" si="42"/>
        <v>61.599943999999994</v>
      </c>
      <c r="M678" s="30">
        <f t="shared" si="43"/>
        <v>0</v>
      </c>
    </row>
    <row r="679" spans="1:13" x14ac:dyDescent="0.25">
      <c r="A679" s="26">
        <v>34989</v>
      </c>
      <c r="B679" s="25" t="s">
        <v>1347</v>
      </c>
      <c r="C679" s="26" t="str">
        <f t="shared" si="41"/>
        <v>03852</v>
      </c>
      <c r="D679" s="26">
        <v>1</v>
      </c>
      <c r="E679" s="75" t="s">
        <v>785</v>
      </c>
      <c r="F679" s="27" t="s">
        <v>1253</v>
      </c>
      <c r="G679" s="39" t="s">
        <v>1030</v>
      </c>
      <c r="H679" s="40">
        <v>426445001</v>
      </c>
      <c r="I679" s="80">
        <f>SUMIF(Tabla1[SKU AVANTE],'Comanda F'!G679,Tabla1[PIEZAS])</f>
        <v>0</v>
      </c>
      <c r="J679" s="46">
        <v>43</v>
      </c>
      <c r="K679" s="29">
        <f t="shared" si="40"/>
        <v>0</v>
      </c>
      <c r="L679" s="28">
        <f t="shared" si="42"/>
        <v>49.879999999999995</v>
      </c>
      <c r="M679" s="30">
        <f t="shared" si="43"/>
        <v>0</v>
      </c>
    </row>
    <row r="680" spans="1:13" x14ac:dyDescent="0.25">
      <c r="A680" s="26">
        <v>34989</v>
      </c>
      <c r="B680" s="25" t="s">
        <v>1347</v>
      </c>
      <c r="C680" s="26" t="str">
        <f t="shared" si="41"/>
        <v>03852</v>
      </c>
      <c r="D680" s="26">
        <v>2</v>
      </c>
      <c r="E680" s="75" t="s">
        <v>785</v>
      </c>
      <c r="F680" s="27" t="s">
        <v>1233</v>
      </c>
      <c r="G680" s="39" t="s">
        <v>1027</v>
      </c>
      <c r="H680" s="40">
        <v>426445002</v>
      </c>
      <c r="I680" s="80">
        <f>SUMIF(Tabla1[SKU AVANTE],'Comanda F'!G680,Tabla1[PIEZAS])</f>
        <v>0</v>
      </c>
      <c r="J680" s="46">
        <v>43</v>
      </c>
      <c r="K680" s="29">
        <f t="shared" si="40"/>
        <v>0</v>
      </c>
      <c r="L680" s="28">
        <f t="shared" si="42"/>
        <v>49.879999999999995</v>
      </c>
      <c r="M680" s="30">
        <f t="shared" si="43"/>
        <v>0</v>
      </c>
    </row>
    <row r="681" spans="1:13" x14ac:dyDescent="0.25">
      <c r="A681" s="26">
        <v>34989</v>
      </c>
      <c r="B681" s="25" t="s">
        <v>1347</v>
      </c>
      <c r="C681" s="26" t="str">
        <f t="shared" si="41"/>
        <v>03852</v>
      </c>
      <c r="D681" s="26">
        <v>3</v>
      </c>
      <c r="E681" s="75" t="s">
        <v>785</v>
      </c>
      <c r="F681" s="27" t="s">
        <v>1234</v>
      </c>
      <c r="G681" s="39" t="s">
        <v>1039</v>
      </c>
      <c r="H681" s="40">
        <v>426445003</v>
      </c>
      <c r="I681" s="80">
        <f>SUMIF(Tabla1[SKU AVANTE],'Comanda F'!G681,Tabla1[PIEZAS])</f>
        <v>0</v>
      </c>
      <c r="J681" s="46">
        <v>43</v>
      </c>
      <c r="K681" s="29">
        <f t="shared" si="40"/>
        <v>0</v>
      </c>
      <c r="L681" s="28">
        <f t="shared" si="42"/>
        <v>49.879999999999995</v>
      </c>
      <c r="M681" s="30">
        <f t="shared" si="43"/>
        <v>0</v>
      </c>
    </row>
    <row r="682" spans="1:13" x14ac:dyDescent="0.25">
      <c r="A682" s="26">
        <v>34989</v>
      </c>
      <c r="B682" s="25" t="s">
        <v>1347</v>
      </c>
      <c r="C682" s="26" t="str">
        <f t="shared" si="41"/>
        <v>03852</v>
      </c>
      <c r="D682" s="26">
        <v>4</v>
      </c>
      <c r="E682" s="75" t="s">
        <v>785</v>
      </c>
      <c r="F682" s="27" t="s">
        <v>1235</v>
      </c>
      <c r="G682" s="39" t="s">
        <v>1036</v>
      </c>
      <c r="H682" s="40">
        <v>426445004</v>
      </c>
      <c r="I682" s="80">
        <f>SUMIF(Tabla1[SKU AVANTE],'Comanda F'!G682,Tabla1[PIEZAS])</f>
        <v>0</v>
      </c>
      <c r="J682" s="46">
        <v>43</v>
      </c>
      <c r="K682" s="29">
        <f t="shared" si="40"/>
        <v>0</v>
      </c>
      <c r="L682" s="28">
        <f t="shared" si="42"/>
        <v>49.879999999999995</v>
      </c>
      <c r="M682" s="30">
        <f t="shared" si="43"/>
        <v>0</v>
      </c>
    </row>
    <row r="683" spans="1:13" x14ac:dyDescent="0.25">
      <c r="A683" s="26">
        <v>34989</v>
      </c>
      <c r="B683" s="25" t="s">
        <v>1347</v>
      </c>
      <c r="C683" s="26" t="str">
        <f t="shared" si="41"/>
        <v>03852</v>
      </c>
      <c r="D683" s="26">
        <v>5</v>
      </c>
      <c r="E683" s="75" t="s">
        <v>785</v>
      </c>
      <c r="F683" s="27" t="s">
        <v>1236</v>
      </c>
      <c r="G683" s="39" t="s">
        <v>1033</v>
      </c>
      <c r="H683" s="40">
        <v>426445005</v>
      </c>
      <c r="I683" s="80">
        <f>SUMIF(Tabla1[SKU AVANTE],'Comanda F'!G683,Tabla1[PIEZAS])</f>
        <v>0</v>
      </c>
      <c r="J683" s="46">
        <v>43</v>
      </c>
      <c r="K683" s="29">
        <f t="shared" si="40"/>
        <v>0</v>
      </c>
      <c r="L683" s="28">
        <f t="shared" si="42"/>
        <v>49.879999999999995</v>
      </c>
      <c r="M683" s="30">
        <f t="shared" si="43"/>
        <v>0</v>
      </c>
    </row>
    <row r="684" spans="1:13" ht="24" x14ac:dyDescent="0.25">
      <c r="A684" s="26">
        <v>34989</v>
      </c>
      <c r="B684" s="25" t="s">
        <v>1347</v>
      </c>
      <c r="C684" s="26" t="str">
        <f t="shared" si="41"/>
        <v>F5100</v>
      </c>
      <c r="D684" s="26">
        <v>1</v>
      </c>
      <c r="E684" s="75" t="s">
        <v>669</v>
      </c>
      <c r="F684" s="27" t="s">
        <v>1253</v>
      </c>
      <c r="G684" s="39" t="s">
        <v>1031</v>
      </c>
      <c r="H684" s="40">
        <v>426442001</v>
      </c>
      <c r="I684" s="80">
        <f>SUMIF(Tabla1[SKU AVANTE],'Comanda F'!G684,Tabla1[PIEZAS])</f>
        <v>0</v>
      </c>
      <c r="J684" s="46">
        <v>43</v>
      </c>
      <c r="K684" s="29">
        <f t="shared" si="40"/>
        <v>0</v>
      </c>
      <c r="L684" s="28">
        <f t="shared" si="42"/>
        <v>49.879999999999995</v>
      </c>
      <c r="M684" s="30">
        <f t="shared" si="43"/>
        <v>0</v>
      </c>
    </row>
    <row r="685" spans="1:13" ht="24" x14ac:dyDescent="0.25">
      <c r="A685" s="26">
        <v>34989</v>
      </c>
      <c r="B685" s="25" t="s">
        <v>1347</v>
      </c>
      <c r="C685" s="26" t="str">
        <f t="shared" si="41"/>
        <v>F5100</v>
      </c>
      <c r="D685" s="26">
        <v>2</v>
      </c>
      <c r="E685" s="75" t="s">
        <v>669</v>
      </c>
      <c r="F685" s="27" t="s">
        <v>1233</v>
      </c>
      <c r="G685" s="39" t="s">
        <v>1028</v>
      </c>
      <c r="H685" s="40">
        <v>426442002</v>
      </c>
      <c r="I685" s="80">
        <f>SUMIF(Tabla1[SKU AVANTE],'Comanda F'!G685,Tabla1[PIEZAS])</f>
        <v>0</v>
      </c>
      <c r="J685" s="46">
        <v>43</v>
      </c>
      <c r="K685" s="29">
        <f t="shared" si="40"/>
        <v>0</v>
      </c>
      <c r="L685" s="28">
        <f t="shared" si="42"/>
        <v>49.879999999999995</v>
      </c>
      <c r="M685" s="30">
        <f t="shared" si="43"/>
        <v>0</v>
      </c>
    </row>
    <row r="686" spans="1:13" ht="24" x14ac:dyDescent="0.25">
      <c r="A686" s="26">
        <v>34989</v>
      </c>
      <c r="B686" s="25" t="s">
        <v>1347</v>
      </c>
      <c r="C686" s="26" t="str">
        <f t="shared" si="41"/>
        <v>F5100</v>
      </c>
      <c r="D686" s="26">
        <v>3</v>
      </c>
      <c r="E686" s="75" t="s">
        <v>669</v>
      </c>
      <c r="F686" s="27" t="s">
        <v>1234</v>
      </c>
      <c r="G686" s="39" t="s">
        <v>1040</v>
      </c>
      <c r="H686" s="40">
        <v>426442003</v>
      </c>
      <c r="I686" s="80">
        <f>SUMIF(Tabla1[SKU AVANTE],'Comanda F'!G686,Tabla1[PIEZAS])</f>
        <v>0</v>
      </c>
      <c r="J686" s="46">
        <v>43</v>
      </c>
      <c r="K686" s="29">
        <f t="shared" si="40"/>
        <v>0</v>
      </c>
      <c r="L686" s="28">
        <f t="shared" si="42"/>
        <v>49.879999999999995</v>
      </c>
      <c r="M686" s="30">
        <f t="shared" si="43"/>
        <v>0</v>
      </c>
    </row>
    <row r="687" spans="1:13" ht="24" x14ac:dyDescent="0.25">
      <c r="A687" s="26">
        <v>34989</v>
      </c>
      <c r="B687" s="25" t="s">
        <v>1347</v>
      </c>
      <c r="C687" s="26" t="str">
        <f t="shared" si="41"/>
        <v>F5100</v>
      </c>
      <c r="D687" s="26">
        <v>4</v>
      </c>
      <c r="E687" s="75" t="s">
        <v>669</v>
      </c>
      <c r="F687" s="27" t="s">
        <v>1235</v>
      </c>
      <c r="G687" s="39" t="s">
        <v>1037</v>
      </c>
      <c r="H687" s="40">
        <v>426442004</v>
      </c>
      <c r="I687" s="80">
        <f>SUMIF(Tabla1[SKU AVANTE],'Comanda F'!G687,Tabla1[PIEZAS])</f>
        <v>0</v>
      </c>
      <c r="J687" s="46">
        <v>43</v>
      </c>
      <c r="K687" s="29">
        <f t="shared" si="40"/>
        <v>0</v>
      </c>
      <c r="L687" s="28">
        <f t="shared" si="42"/>
        <v>49.879999999999995</v>
      </c>
      <c r="M687" s="30">
        <f t="shared" si="43"/>
        <v>0</v>
      </c>
    </row>
    <row r="688" spans="1:13" ht="24" x14ac:dyDescent="0.25">
      <c r="A688" s="26">
        <v>34989</v>
      </c>
      <c r="B688" s="25" t="s">
        <v>1347</v>
      </c>
      <c r="C688" s="26" t="str">
        <f t="shared" si="41"/>
        <v>F5100</v>
      </c>
      <c r="D688" s="26">
        <v>5</v>
      </c>
      <c r="E688" s="75" t="s">
        <v>669</v>
      </c>
      <c r="F688" s="27" t="s">
        <v>1236</v>
      </c>
      <c r="G688" s="39" t="s">
        <v>1034</v>
      </c>
      <c r="H688" s="40">
        <v>426442005</v>
      </c>
      <c r="I688" s="80">
        <f>SUMIF(Tabla1[SKU AVANTE],'Comanda F'!G688,Tabla1[PIEZAS])</f>
        <v>0</v>
      </c>
      <c r="J688" s="46">
        <v>43</v>
      </c>
      <c r="K688" s="29">
        <f t="shared" si="40"/>
        <v>0</v>
      </c>
      <c r="L688" s="28">
        <f t="shared" si="42"/>
        <v>49.879999999999995</v>
      </c>
      <c r="M688" s="30">
        <f t="shared" si="43"/>
        <v>0</v>
      </c>
    </row>
    <row r="689" spans="1:13" x14ac:dyDescent="0.25">
      <c r="A689" s="26">
        <v>34989</v>
      </c>
      <c r="B689" s="25" t="s">
        <v>1347</v>
      </c>
      <c r="C689" s="26" t="str">
        <f t="shared" si="41"/>
        <v>J1312</v>
      </c>
      <c r="D689" s="26">
        <v>1</v>
      </c>
      <c r="E689" s="75" t="s">
        <v>814</v>
      </c>
      <c r="F689" s="27" t="s">
        <v>1253</v>
      </c>
      <c r="G689" s="39" t="s">
        <v>1032</v>
      </c>
      <c r="H689" s="40">
        <v>426443001</v>
      </c>
      <c r="I689" s="80">
        <f>SUMIF(Tabla1[SKU AVANTE],'Comanda F'!G689,Tabla1[PIEZAS])</f>
        <v>0</v>
      </c>
      <c r="J689" s="46">
        <v>43</v>
      </c>
      <c r="K689" s="29">
        <f t="shared" si="40"/>
        <v>0</v>
      </c>
      <c r="L689" s="28">
        <f t="shared" si="42"/>
        <v>49.879999999999995</v>
      </c>
      <c r="M689" s="30">
        <f t="shared" si="43"/>
        <v>0</v>
      </c>
    </row>
    <row r="690" spans="1:13" x14ac:dyDescent="0.25">
      <c r="A690" s="26">
        <v>34989</v>
      </c>
      <c r="B690" s="25" t="s">
        <v>1347</v>
      </c>
      <c r="C690" s="26" t="str">
        <f t="shared" si="41"/>
        <v>J1312</v>
      </c>
      <c r="D690" s="26">
        <v>2</v>
      </c>
      <c r="E690" s="75" t="s">
        <v>814</v>
      </c>
      <c r="F690" s="27" t="s">
        <v>1233</v>
      </c>
      <c r="G690" s="39" t="s">
        <v>1029</v>
      </c>
      <c r="H690" s="40">
        <v>426443002</v>
      </c>
      <c r="I690" s="80">
        <f>SUMIF(Tabla1[SKU AVANTE],'Comanda F'!G690,Tabla1[PIEZAS])</f>
        <v>0</v>
      </c>
      <c r="J690" s="46">
        <v>43</v>
      </c>
      <c r="K690" s="29">
        <f t="shared" si="40"/>
        <v>0</v>
      </c>
      <c r="L690" s="28">
        <f t="shared" si="42"/>
        <v>49.879999999999995</v>
      </c>
      <c r="M690" s="30">
        <f t="shared" si="43"/>
        <v>0</v>
      </c>
    </row>
    <row r="691" spans="1:13" x14ac:dyDescent="0.25">
      <c r="A691" s="26">
        <v>34989</v>
      </c>
      <c r="B691" s="25" t="s">
        <v>1347</v>
      </c>
      <c r="C691" s="26" t="str">
        <f t="shared" si="41"/>
        <v>J1312</v>
      </c>
      <c r="D691" s="26">
        <v>3</v>
      </c>
      <c r="E691" s="75" t="s">
        <v>814</v>
      </c>
      <c r="F691" s="27" t="s">
        <v>1234</v>
      </c>
      <c r="G691" s="39" t="s">
        <v>1041</v>
      </c>
      <c r="H691" s="40">
        <v>426443003</v>
      </c>
      <c r="I691" s="80">
        <f>SUMIF(Tabla1[SKU AVANTE],'Comanda F'!G691,Tabla1[PIEZAS])</f>
        <v>0</v>
      </c>
      <c r="J691" s="46">
        <v>43</v>
      </c>
      <c r="K691" s="29">
        <f t="shared" si="40"/>
        <v>0</v>
      </c>
      <c r="L691" s="28">
        <f t="shared" si="42"/>
        <v>49.879999999999995</v>
      </c>
      <c r="M691" s="30">
        <f t="shared" si="43"/>
        <v>0</v>
      </c>
    </row>
    <row r="692" spans="1:13" x14ac:dyDescent="0.25">
      <c r="A692" s="26">
        <v>34989</v>
      </c>
      <c r="B692" s="25" t="s">
        <v>1347</v>
      </c>
      <c r="C692" s="26" t="str">
        <f t="shared" si="41"/>
        <v>J1312</v>
      </c>
      <c r="D692" s="26">
        <v>4</v>
      </c>
      <c r="E692" s="75" t="s">
        <v>814</v>
      </c>
      <c r="F692" s="27" t="s">
        <v>1235</v>
      </c>
      <c r="G692" s="39" t="s">
        <v>1038</v>
      </c>
      <c r="H692" s="40">
        <v>426443004</v>
      </c>
      <c r="I692" s="80">
        <f>SUMIF(Tabla1[SKU AVANTE],'Comanda F'!G692,Tabla1[PIEZAS])</f>
        <v>0</v>
      </c>
      <c r="J692" s="46">
        <v>43</v>
      </c>
      <c r="K692" s="29">
        <f t="shared" si="40"/>
        <v>0</v>
      </c>
      <c r="L692" s="28">
        <f t="shared" si="42"/>
        <v>49.879999999999995</v>
      </c>
      <c r="M692" s="30">
        <f t="shared" si="43"/>
        <v>0</v>
      </c>
    </row>
    <row r="693" spans="1:13" x14ac:dyDescent="0.25">
      <c r="A693" s="26">
        <v>34989</v>
      </c>
      <c r="B693" s="25" t="s">
        <v>1347</v>
      </c>
      <c r="C693" s="26" t="str">
        <f t="shared" si="41"/>
        <v>J1312</v>
      </c>
      <c r="D693" s="26">
        <v>5</v>
      </c>
      <c r="E693" s="75" t="s">
        <v>814</v>
      </c>
      <c r="F693" s="27" t="s">
        <v>1236</v>
      </c>
      <c r="G693" s="39" t="s">
        <v>1035</v>
      </c>
      <c r="H693" s="40">
        <v>426443005</v>
      </c>
      <c r="I693" s="80">
        <f>SUMIF(Tabla1[SKU AVANTE],'Comanda F'!G693,Tabla1[PIEZAS])</f>
        <v>0</v>
      </c>
      <c r="J693" s="46">
        <v>43</v>
      </c>
      <c r="K693" s="29">
        <f t="shared" si="40"/>
        <v>0</v>
      </c>
      <c r="L693" s="28">
        <f t="shared" si="42"/>
        <v>49.879999999999995</v>
      </c>
      <c r="M693" s="30">
        <f t="shared" si="43"/>
        <v>0</v>
      </c>
    </row>
    <row r="694" spans="1:13" x14ac:dyDescent="0.25">
      <c r="A694" s="26">
        <v>34990</v>
      </c>
      <c r="B694" s="25" t="s">
        <v>1348</v>
      </c>
      <c r="C694" s="26" t="str">
        <f t="shared" si="41"/>
        <v>J3306</v>
      </c>
      <c r="D694" s="26">
        <v>1</v>
      </c>
      <c r="E694" s="75" t="s">
        <v>787</v>
      </c>
      <c r="F694" s="27" t="s">
        <v>1253</v>
      </c>
      <c r="G694" s="39" t="s">
        <v>796</v>
      </c>
      <c r="H694" s="40">
        <v>426440001</v>
      </c>
      <c r="I694" s="80">
        <f>SUMIF(Tabla1[SKU AVANTE],'Comanda F'!G694,Tabla1[PIEZAS])</f>
        <v>0</v>
      </c>
      <c r="J694" s="46">
        <v>44.198300000000003</v>
      </c>
      <c r="K694" s="29">
        <f t="shared" si="40"/>
        <v>0</v>
      </c>
      <c r="L694" s="28">
        <f t="shared" si="42"/>
        <v>51.270028000000003</v>
      </c>
      <c r="M694" s="30">
        <f t="shared" si="43"/>
        <v>0</v>
      </c>
    </row>
    <row r="695" spans="1:13" x14ac:dyDescent="0.25">
      <c r="A695" s="26">
        <v>34990</v>
      </c>
      <c r="B695" s="25" t="s">
        <v>1348</v>
      </c>
      <c r="C695" s="26" t="str">
        <f t="shared" si="41"/>
        <v>J3306</v>
      </c>
      <c r="D695" s="26">
        <v>2</v>
      </c>
      <c r="E695" s="75" t="s">
        <v>787</v>
      </c>
      <c r="F695" s="27" t="s">
        <v>1233</v>
      </c>
      <c r="G695" s="39" t="s">
        <v>791</v>
      </c>
      <c r="H695" s="40">
        <v>426440002</v>
      </c>
      <c r="I695" s="80">
        <f>SUMIF(Tabla1[SKU AVANTE],'Comanda F'!G695,Tabla1[PIEZAS])</f>
        <v>0</v>
      </c>
      <c r="J695" s="46">
        <v>44.198300000000003</v>
      </c>
      <c r="K695" s="29">
        <f t="shared" si="40"/>
        <v>0</v>
      </c>
      <c r="L695" s="28">
        <f t="shared" si="42"/>
        <v>51.270028000000003</v>
      </c>
      <c r="M695" s="30">
        <f t="shared" si="43"/>
        <v>0</v>
      </c>
    </row>
    <row r="696" spans="1:13" x14ac:dyDescent="0.25">
      <c r="A696" s="26">
        <v>34990</v>
      </c>
      <c r="B696" s="25" t="s">
        <v>1348</v>
      </c>
      <c r="C696" s="26" t="str">
        <f t="shared" si="41"/>
        <v>J3306</v>
      </c>
      <c r="D696" s="26">
        <v>3</v>
      </c>
      <c r="E696" s="75" t="s">
        <v>787</v>
      </c>
      <c r="F696" s="27" t="s">
        <v>1234</v>
      </c>
      <c r="G696" s="39" t="s">
        <v>811</v>
      </c>
      <c r="H696" s="40">
        <v>426440003</v>
      </c>
      <c r="I696" s="80">
        <f>SUMIF(Tabla1[SKU AVANTE],'Comanda F'!G696,Tabla1[PIEZAS])</f>
        <v>0</v>
      </c>
      <c r="J696" s="46">
        <v>44.198300000000003</v>
      </c>
      <c r="K696" s="29">
        <f t="shared" si="40"/>
        <v>0</v>
      </c>
      <c r="L696" s="28">
        <f t="shared" si="42"/>
        <v>51.270028000000003</v>
      </c>
      <c r="M696" s="30">
        <f t="shared" si="43"/>
        <v>0</v>
      </c>
    </row>
    <row r="697" spans="1:13" x14ac:dyDescent="0.25">
      <c r="A697" s="26">
        <v>34990</v>
      </c>
      <c r="B697" s="25" t="s">
        <v>1348</v>
      </c>
      <c r="C697" s="26" t="str">
        <f t="shared" si="41"/>
        <v>J3306</v>
      </c>
      <c r="D697" s="26">
        <v>4</v>
      </c>
      <c r="E697" s="75" t="s">
        <v>787</v>
      </c>
      <c r="F697" s="27" t="s">
        <v>1235</v>
      </c>
      <c r="G697" s="39" t="s">
        <v>806</v>
      </c>
      <c r="H697" s="40">
        <v>426440004</v>
      </c>
      <c r="I697" s="80">
        <f>SUMIF(Tabla1[SKU AVANTE],'Comanda F'!G697,Tabla1[PIEZAS])</f>
        <v>0</v>
      </c>
      <c r="J697" s="46">
        <v>44.198300000000003</v>
      </c>
      <c r="K697" s="29">
        <f t="shared" si="40"/>
        <v>0</v>
      </c>
      <c r="L697" s="28">
        <f t="shared" si="42"/>
        <v>51.270028000000003</v>
      </c>
      <c r="M697" s="30">
        <f t="shared" si="43"/>
        <v>0</v>
      </c>
    </row>
    <row r="698" spans="1:13" x14ac:dyDescent="0.25">
      <c r="A698" s="26">
        <v>34990</v>
      </c>
      <c r="B698" s="25" t="s">
        <v>1348</v>
      </c>
      <c r="C698" s="26" t="str">
        <f t="shared" si="41"/>
        <v>J3306</v>
      </c>
      <c r="D698" s="26">
        <v>5</v>
      </c>
      <c r="E698" s="75" t="s">
        <v>787</v>
      </c>
      <c r="F698" s="27" t="s">
        <v>1236</v>
      </c>
      <c r="G698" s="39" t="s">
        <v>801</v>
      </c>
      <c r="H698" s="40">
        <v>426440005</v>
      </c>
      <c r="I698" s="80">
        <f>SUMIF(Tabla1[SKU AVANTE],'Comanda F'!G698,Tabla1[PIEZAS])</f>
        <v>0</v>
      </c>
      <c r="J698" s="46">
        <v>44.198300000000003</v>
      </c>
      <c r="K698" s="29">
        <f t="shared" si="40"/>
        <v>0</v>
      </c>
      <c r="L698" s="28">
        <f t="shared" si="42"/>
        <v>51.270028000000003</v>
      </c>
      <c r="M698" s="30">
        <f t="shared" si="43"/>
        <v>0</v>
      </c>
    </row>
    <row r="699" spans="1:13" x14ac:dyDescent="0.25">
      <c r="A699" s="26">
        <v>34990</v>
      </c>
      <c r="B699" s="25" t="s">
        <v>1348</v>
      </c>
      <c r="C699" s="26" t="str">
        <f t="shared" si="41"/>
        <v>J2714</v>
      </c>
      <c r="D699" s="26">
        <v>1</v>
      </c>
      <c r="E699" s="75" t="s">
        <v>813</v>
      </c>
      <c r="F699" s="27" t="s">
        <v>1253</v>
      </c>
      <c r="G699" s="39" t="s">
        <v>794</v>
      </c>
      <c r="H699" s="40">
        <v>426438001</v>
      </c>
      <c r="I699" s="80">
        <f>SUMIF(Tabla1[SKU AVANTE],'Comanda F'!G699,Tabla1[PIEZAS])</f>
        <v>0</v>
      </c>
      <c r="J699" s="46">
        <v>44.198300000000003</v>
      </c>
      <c r="K699" s="29">
        <f t="shared" si="40"/>
        <v>0</v>
      </c>
      <c r="L699" s="28">
        <f t="shared" si="42"/>
        <v>51.270028000000003</v>
      </c>
      <c r="M699" s="30">
        <f t="shared" si="43"/>
        <v>0</v>
      </c>
    </row>
    <row r="700" spans="1:13" x14ac:dyDescent="0.25">
      <c r="A700" s="26">
        <v>34990</v>
      </c>
      <c r="B700" s="25" t="s">
        <v>1348</v>
      </c>
      <c r="C700" s="26" t="str">
        <f t="shared" si="41"/>
        <v>J2714</v>
      </c>
      <c r="D700" s="26">
        <v>2</v>
      </c>
      <c r="E700" s="75" t="s">
        <v>813</v>
      </c>
      <c r="F700" s="27" t="s">
        <v>1233</v>
      </c>
      <c r="G700" s="39" t="s">
        <v>789</v>
      </c>
      <c r="H700" s="40">
        <v>426438002</v>
      </c>
      <c r="I700" s="80">
        <f>SUMIF(Tabla1[SKU AVANTE],'Comanda F'!G700,Tabla1[PIEZAS])</f>
        <v>0</v>
      </c>
      <c r="J700" s="46">
        <v>44.198300000000003</v>
      </c>
      <c r="K700" s="29">
        <f t="shared" si="40"/>
        <v>0</v>
      </c>
      <c r="L700" s="28">
        <f t="shared" si="42"/>
        <v>51.270028000000003</v>
      </c>
      <c r="M700" s="30">
        <f t="shared" si="43"/>
        <v>0</v>
      </c>
    </row>
    <row r="701" spans="1:13" x14ac:dyDescent="0.25">
      <c r="A701" s="26">
        <v>34990</v>
      </c>
      <c r="B701" s="25" t="s">
        <v>1348</v>
      </c>
      <c r="C701" s="26" t="str">
        <f t="shared" si="41"/>
        <v>J2714</v>
      </c>
      <c r="D701" s="26">
        <v>3</v>
      </c>
      <c r="E701" s="75" t="s">
        <v>813</v>
      </c>
      <c r="F701" s="27" t="s">
        <v>1234</v>
      </c>
      <c r="G701" s="39" t="s">
        <v>809</v>
      </c>
      <c r="H701" s="40">
        <v>426438003</v>
      </c>
      <c r="I701" s="80">
        <f>SUMIF(Tabla1[SKU AVANTE],'Comanda F'!G701,Tabla1[PIEZAS])</f>
        <v>0</v>
      </c>
      <c r="J701" s="46">
        <v>44.198300000000003</v>
      </c>
      <c r="K701" s="29">
        <f t="shared" si="40"/>
        <v>0</v>
      </c>
      <c r="L701" s="28">
        <f t="shared" si="42"/>
        <v>51.270028000000003</v>
      </c>
      <c r="M701" s="30">
        <f t="shared" si="43"/>
        <v>0</v>
      </c>
    </row>
    <row r="702" spans="1:13" x14ac:dyDescent="0.25">
      <c r="A702" s="26">
        <v>34990</v>
      </c>
      <c r="B702" s="25" t="s">
        <v>1348</v>
      </c>
      <c r="C702" s="26" t="str">
        <f t="shared" si="41"/>
        <v>J2714</v>
      </c>
      <c r="D702" s="26">
        <v>4</v>
      </c>
      <c r="E702" s="75" t="s">
        <v>813</v>
      </c>
      <c r="F702" s="27" t="s">
        <v>1235</v>
      </c>
      <c r="G702" s="39" t="s">
        <v>804</v>
      </c>
      <c r="H702" s="40">
        <v>426438004</v>
      </c>
      <c r="I702" s="80">
        <f>SUMIF(Tabla1[SKU AVANTE],'Comanda F'!G702,Tabla1[PIEZAS])</f>
        <v>0</v>
      </c>
      <c r="J702" s="46">
        <v>44.198300000000003</v>
      </c>
      <c r="K702" s="29">
        <f t="shared" si="40"/>
        <v>0</v>
      </c>
      <c r="L702" s="28">
        <f t="shared" si="42"/>
        <v>51.270028000000003</v>
      </c>
      <c r="M702" s="30">
        <f t="shared" si="43"/>
        <v>0</v>
      </c>
    </row>
    <row r="703" spans="1:13" x14ac:dyDescent="0.25">
      <c r="A703" s="26">
        <v>34990</v>
      </c>
      <c r="B703" s="25" t="s">
        <v>1348</v>
      </c>
      <c r="C703" s="26" t="str">
        <f t="shared" si="41"/>
        <v>J2714</v>
      </c>
      <c r="D703" s="26">
        <v>5</v>
      </c>
      <c r="E703" s="75" t="s">
        <v>813</v>
      </c>
      <c r="F703" s="27" t="s">
        <v>1236</v>
      </c>
      <c r="G703" s="39" t="s">
        <v>799</v>
      </c>
      <c r="H703" s="40">
        <v>426438005</v>
      </c>
      <c r="I703" s="80">
        <f>SUMIF(Tabla1[SKU AVANTE],'Comanda F'!G703,Tabla1[PIEZAS])</f>
        <v>0</v>
      </c>
      <c r="J703" s="46">
        <v>44.198300000000003</v>
      </c>
      <c r="K703" s="29">
        <f t="shared" si="40"/>
        <v>0</v>
      </c>
      <c r="L703" s="28">
        <f t="shared" si="42"/>
        <v>51.270028000000003</v>
      </c>
      <c r="M703" s="30">
        <f t="shared" si="43"/>
        <v>0</v>
      </c>
    </row>
    <row r="704" spans="1:13" ht="24" x14ac:dyDescent="0.25">
      <c r="A704" s="26">
        <v>34990</v>
      </c>
      <c r="B704" s="25" t="s">
        <v>1348</v>
      </c>
      <c r="C704" s="26" t="str">
        <f t="shared" si="41"/>
        <v>F5116</v>
      </c>
      <c r="D704" s="26">
        <v>1</v>
      </c>
      <c r="E704" s="75" t="s">
        <v>669</v>
      </c>
      <c r="F704" s="27" t="s">
        <v>1253</v>
      </c>
      <c r="G704" s="39" t="s">
        <v>793</v>
      </c>
      <c r="H704" s="40">
        <v>445513001</v>
      </c>
      <c r="I704" s="80">
        <f>SUMIF(Tabla1[SKU AVANTE],'Comanda F'!G704,Tabla1[PIEZAS])</f>
        <v>0</v>
      </c>
      <c r="J704" s="46">
        <v>44.198300000000003</v>
      </c>
      <c r="K704" s="29">
        <f t="shared" si="40"/>
        <v>0</v>
      </c>
      <c r="L704" s="28">
        <f t="shared" si="42"/>
        <v>51.270028000000003</v>
      </c>
      <c r="M704" s="30">
        <f t="shared" si="43"/>
        <v>0</v>
      </c>
    </row>
    <row r="705" spans="1:13" ht="24" x14ac:dyDescent="0.25">
      <c r="A705" s="26">
        <v>34990</v>
      </c>
      <c r="B705" s="25" t="s">
        <v>1348</v>
      </c>
      <c r="C705" s="26" t="str">
        <f t="shared" si="41"/>
        <v>F5116</v>
      </c>
      <c r="D705" s="26">
        <v>2</v>
      </c>
      <c r="E705" s="75" t="s">
        <v>669</v>
      </c>
      <c r="F705" s="27" t="s">
        <v>1233</v>
      </c>
      <c r="G705" s="39" t="s">
        <v>788</v>
      </c>
      <c r="H705" s="40">
        <v>445513002</v>
      </c>
      <c r="I705" s="80">
        <f>SUMIF(Tabla1[SKU AVANTE],'Comanda F'!G705,Tabla1[PIEZAS])</f>
        <v>0</v>
      </c>
      <c r="J705" s="46">
        <v>44.198300000000003</v>
      </c>
      <c r="K705" s="29">
        <f t="shared" si="40"/>
        <v>0</v>
      </c>
      <c r="L705" s="28">
        <f t="shared" si="42"/>
        <v>51.270028000000003</v>
      </c>
      <c r="M705" s="30">
        <f t="shared" si="43"/>
        <v>0</v>
      </c>
    </row>
    <row r="706" spans="1:13" ht="24" x14ac:dyDescent="0.25">
      <c r="A706" s="26">
        <v>34990</v>
      </c>
      <c r="B706" s="25" t="s">
        <v>1348</v>
      </c>
      <c r="C706" s="26" t="str">
        <f t="shared" si="41"/>
        <v>F5116</v>
      </c>
      <c r="D706" s="26">
        <v>3</v>
      </c>
      <c r="E706" s="75" t="s">
        <v>669</v>
      </c>
      <c r="F706" s="27" t="s">
        <v>1234</v>
      </c>
      <c r="G706" s="39" t="s">
        <v>808</v>
      </c>
      <c r="H706" s="40">
        <v>445513003</v>
      </c>
      <c r="I706" s="80">
        <f>SUMIF(Tabla1[SKU AVANTE],'Comanda F'!G706,Tabla1[PIEZAS])</f>
        <v>0</v>
      </c>
      <c r="J706" s="46">
        <v>44.198300000000003</v>
      </c>
      <c r="K706" s="29">
        <f t="shared" si="40"/>
        <v>0</v>
      </c>
      <c r="L706" s="28">
        <f t="shared" si="42"/>
        <v>51.270028000000003</v>
      </c>
      <c r="M706" s="30">
        <f t="shared" si="43"/>
        <v>0</v>
      </c>
    </row>
    <row r="707" spans="1:13" ht="24" x14ac:dyDescent="0.25">
      <c r="A707" s="26">
        <v>34990</v>
      </c>
      <c r="B707" s="25" t="s">
        <v>1348</v>
      </c>
      <c r="C707" s="26" t="str">
        <f t="shared" si="41"/>
        <v>F5116</v>
      </c>
      <c r="D707" s="26">
        <v>4</v>
      </c>
      <c r="E707" s="75" t="s">
        <v>669</v>
      </c>
      <c r="F707" s="27" t="s">
        <v>1235</v>
      </c>
      <c r="G707" s="39" t="s">
        <v>803</v>
      </c>
      <c r="H707" s="40">
        <v>445513004</v>
      </c>
      <c r="I707" s="80">
        <f>SUMIF(Tabla1[SKU AVANTE],'Comanda F'!G707,Tabla1[PIEZAS])</f>
        <v>0</v>
      </c>
      <c r="J707" s="46">
        <v>44.198300000000003</v>
      </c>
      <c r="K707" s="29">
        <f t="shared" si="40"/>
        <v>0</v>
      </c>
      <c r="L707" s="28">
        <f t="shared" si="42"/>
        <v>51.270028000000003</v>
      </c>
      <c r="M707" s="30">
        <f t="shared" si="43"/>
        <v>0</v>
      </c>
    </row>
    <row r="708" spans="1:13" ht="24" x14ac:dyDescent="0.25">
      <c r="A708" s="26">
        <v>34990</v>
      </c>
      <c r="B708" s="25" t="s">
        <v>1348</v>
      </c>
      <c r="C708" s="26" t="str">
        <f t="shared" si="41"/>
        <v>F5116</v>
      </c>
      <c r="D708" s="26">
        <v>5</v>
      </c>
      <c r="E708" s="75" t="s">
        <v>669</v>
      </c>
      <c r="F708" s="27" t="s">
        <v>1236</v>
      </c>
      <c r="G708" s="39" t="s">
        <v>798</v>
      </c>
      <c r="H708" s="40">
        <v>445513005</v>
      </c>
      <c r="I708" s="80">
        <f>SUMIF(Tabla1[SKU AVANTE],'Comanda F'!G708,Tabla1[PIEZAS])</f>
        <v>0</v>
      </c>
      <c r="J708" s="46">
        <v>44.198300000000003</v>
      </c>
      <c r="K708" s="29">
        <f t="shared" si="40"/>
        <v>0</v>
      </c>
      <c r="L708" s="28">
        <f t="shared" si="42"/>
        <v>51.270028000000003</v>
      </c>
      <c r="M708" s="30">
        <f t="shared" si="43"/>
        <v>0</v>
      </c>
    </row>
    <row r="709" spans="1:13" x14ac:dyDescent="0.25">
      <c r="A709" s="26">
        <v>34990</v>
      </c>
      <c r="B709" s="25" t="s">
        <v>1348</v>
      </c>
      <c r="C709" s="26" t="str">
        <f t="shared" si="41"/>
        <v>J3610</v>
      </c>
      <c r="D709" s="26">
        <v>1</v>
      </c>
      <c r="E709" s="75" t="s">
        <v>814</v>
      </c>
      <c r="F709" s="27" t="s">
        <v>1253</v>
      </c>
      <c r="G709" s="39" t="s">
        <v>797</v>
      </c>
      <c r="H709" s="40">
        <v>426441001</v>
      </c>
      <c r="I709" s="80">
        <f>SUMIF(Tabla1[SKU AVANTE],'Comanda F'!G709,Tabla1[PIEZAS])</f>
        <v>0</v>
      </c>
      <c r="J709" s="46">
        <v>44.198300000000003</v>
      </c>
      <c r="K709" s="29">
        <f t="shared" si="40"/>
        <v>0</v>
      </c>
      <c r="L709" s="28">
        <f t="shared" si="42"/>
        <v>51.270028000000003</v>
      </c>
      <c r="M709" s="30">
        <f t="shared" si="43"/>
        <v>0</v>
      </c>
    </row>
    <row r="710" spans="1:13" x14ac:dyDescent="0.25">
      <c r="A710" s="26">
        <v>34990</v>
      </c>
      <c r="B710" s="25" t="s">
        <v>1348</v>
      </c>
      <c r="C710" s="26" t="str">
        <f t="shared" si="41"/>
        <v>J3610</v>
      </c>
      <c r="D710" s="26">
        <v>2</v>
      </c>
      <c r="E710" s="75" t="s">
        <v>814</v>
      </c>
      <c r="F710" s="27" t="s">
        <v>1233</v>
      </c>
      <c r="G710" s="39" t="s">
        <v>792</v>
      </c>
      <c r="H710" s="40">
        <v>426441002</v>
      </c>
      <c r="I710" s="80">
        <f>SUMIF(Tabla1[SKU AVANTE],'Comanda F'!G710,Tabla1[PIEZAS])</f>
        <v>0</v>
      </c>
      <c r="J710" s="46">
        <v>44.198300000000003</v>
      </c>
      <c r="K710" s="29">
        <f t="shared" si="40"/>
        <v>0</v>
      </c>
      <c r="L710" s="28">
        <f t="shared" si="42"/>
        <v>51.270028000000003</v>
      </c>
      <c r="M710" s="30">
        <f t="shared" si="43"/>
        <v>0</v>
      </c>
    </row>
    <row r="711" spans="1:13" x14ac:dyDescent="0.25">
      <c r="A711" s="26">
        <v>34990</v>
      </c>
      <c r="B711" s="25" t="s">
        <v>1348</v>
      </c>
      <c r="C711" s="26" t="str">
        <f t="shared" si="41"/>
        <v>J3610</v>
      </c>
      <c r="D711" s="26">
        <v>3</v>
      </c>
      <c r="E711" s="75" t="s">
        <v>814</v>
      </c>
      <c r="F711" s="27" t="s">
        <v>1234</v>
      </c>
      <c r="G711" s="39" t="s">
        <v>812</v>
      </c>
      <c r="H711" s="40">
        <v>426441003</v>
      </c>
      <c r="I711" s="80">
        <f>SUMIF(Tabla1[SKU AVANTE],'Comanda F'!G711,Tabla1[PIEZAS])</f>
        <v>0</v>
      </c>
      <c r="J711" s="46">
        <v>44.198300000000003</v>
      </c>
      <c r="K711" s="29">
        <f t="shared" ref="K711:K774" si="44">I711*J711</f>
        <v>0</v>
      </c>
      <c r="L711" s="28">
        <f t="shared" si="42"/>
        <v>51.270028000000003</v>
      </c>
      <c r="M711" s="30">
        <f t="shared" si="43"/>
        <v>0</v>
      </c>
    </row>
    <row r="712" spans="1:13" x14ac:dyDescent="0.25">
      <c r="A712" s="26">
        <v>34990</v>
      </c>
      <c r="B712" s="25" t="s">
        <v>1348</v>
      </c>
      <c r="C712" s="26" t="str">
        <f t="shared" ref="C712:C775" si="45">RIGHT(G712,5)</f>
        <v>J3610</v>
      </c>
      <c r="D712" s="26">
        <v>4</v>
      </c>
      <c r="E712" s="75" t="s">
        <v>814</v>
      </c>
      <c r="F712" s="27" t="s">
        <v>1235</v>
      </c>
      <c r="G712" s="39" t="s">
        <v>807</v>
      </c>
      <c r="H712" s="40">
        <v>426441004</v>
      </c>
      <c r="I712" s="80">
        <f>SUMIF(Tabla1[SKU AVANTE],'Comanda F'!G712,Tabla1[PIEZAS])</f>
        <v>0</v>
      </c>
      <c r="J712" s="46">
        <v>44.198300000000003</v>
      </c>
      <c r="K712" s="29">
        <f t="shared" si="44"/>
        <v>0</v>
      </c>
      <c r="L712" s="28">
        <f t="shared" ref="L712:L775" si="46">+J712*1.16</f>
        <v>51.270028000000003</v>
      </c>
      <c r="M712" s="30">
        <f t="shared" ref="M712:M775" si="47">+I712*L712</f>
        <v>0</v>
      </c>
    </row>
    <row r="713" spans="1:13" x14ac:dyDescent="0.25">
      <c r="A713" s="26">
        <v>34990</v>
      </c>
      <c r="B713" s="25" t="s">
        <v>1348</v>
      </c>
      <c r="C713" s="26" t="str">
        <f t="shared" si="45"/>
        <v>J3610</v>
      </c>
      <c r="D713" s="26">
        <v>5</v>
      </c>
      <c r="E713" s="75" t="s">
        <v>814</v>
      </c>
      <c r="F713" s="27" t="s">
        <v>1236</v>
      </c>
      <c r="G713" s="39" t="s">
        <v>802</v>
      </c>
      <c r="H713" s="40">
        <v>426441005</v>
      </c>
      <c r="I713" s="80">
        <f>SUMIF(Tabla1[SKU AVANTE],'Comanda F'!G713,Tabla1[PIEZAS])</f>
        <v>0</v>
      </c>
      <c r="J713" s="46">
        <v>44.198300000000003</v>
      </c>
      <c r="K713" s="29">
        <f t="shared" si="44"/>
        <v>0</v>
      </c>
      <c r="L713" s="28">
        <f t="shared" si="46"/>
        <v>51.270028000000003</v>
      </c>
      <c r="M713" s="30">
        <f t="shared" si="47"/>
        <v>0</v>
      </c>
    </row>
    <row r="714" spans="1:13" ht="24" x14ac:dyDescent="0.25">
      <c r="A714" s="26">
        <v>34990</v>
      </c>
      <c r="B714" s="25" t="s">
        <v>1348</v>
      </c>
      <c r="C714" s="26" t="str">
        <f t="shared" si="45"/>
        <v>J3203</v>
      </c>
      <c r="D714" s="26">
        <v>1</v>
      </c>
      <c r="E714" s="75" t="s">
        <v>818</v>
      </c>
      <c r="F714" s="27" t="s">
        <v>1253</v>
      </c>
      <c r="G714" s="39" t="s">
        <v>795</v>
      </c>
      <c r="H714" s="40">
        <v>426439001</v>
      </c>
      <c r="I714" s="80">
        <f>SUMIF(Tabla1[SKU AVANTE],'Comanda F'!G714,Tabla1[PIEZAS])</f>
        <v>0</v>
      </c>
      <c r="J714" s="46">
        <v>44.198300000000003</v>
      </c>
      <c r="K714" s="29">
        <f t="shared" si="44"/>
        <v>0</v>
      </c>
      <c r="L714" s="28">
        <f t="shared" si="46"/>
        <v>51.270028000000003</v>
      </c>
      <c r="M714" s="30">
        <f t="shared" si="47"/>
        <v>0</v>
      </c>
    </row>
    <row r="715" spans="1:13" ht="24" x14ac:dyDescent="0.25">
      <c r="A715" s="26">
        <v>34990</v>
      </c>
      <c r="B715" s="25" t="s">
        <v>1348</v>
      </c>
      <c r="C715" s="26" t="str">
        <f t="shared" si="45"/>
        <v>J3203</v>
      </c>
      <c r="D715" s="26">
        <v>2</v>
      </c>
      <c r="E715" s="75" t="s">
        <v>818</v>
      </c>
      <c r="F715" s="27" t="s">
        <v>1233</v>
      </c>
      <c r="G715" s="39" t="s">
        <v>790</v>
      </c>
      <c r="H715" s="40">
        <v>426439002</v>
      </c>
      <c r="I715" s="80">
        <f>SUMIF(Tabla1[SKU AVANTE],'Comanda F'!G715,Tabla1[PIEZAS])</f>
        <v>0</v>
      </c>
      <c r="J715" s="46">
        <v>44.198300000000003</v>
      </c>
      <c r="K715" s="29">
        <f t="shared" si="44"/>
        <v>0</v>
      </c>
      <c r="L715" s="28">
        <f t="shared" si="46"/>
        <v>51.270028000000003</v>
      </c>
      <c r="M715" s="30">
        <f t="shared" si="47"/>
        <v>0</v>
      </c>
    </row>
    <row r="716" spans="1:13" ht="24" x14ac:dyDescent="0.25">
      <c r="A716" s="26">
        <v>34990</v>
      </c>
      <c r="B716" s="25" t="s">
        <v>1348</v>
      </c>
      <c r="C716" s="26" t="str">
        <f t="shared" si="45"/>
        <v>J3203</v>
      </c>
      <c r="D716" s="26">
        <v>3</v>
      </c>
      <c r="E716" s="75" t="s">
        <v>818</v>
      </c>
      <c r="F716" s="27" t="s">
        <v>1234</v>
      </c>
      <c r="G716" s="39" t="s">
        <v>810</v>
      </c>
      <c r="H716" s="40">
        <v>426439003</v>
      </c>
      <c r="I716" s="80">
        <f>SUMIF(Tabla1[SKU AVANTE],'Comanda F'!G716,Tabla1[PIEZAS])</f>
        <v>0</v>
      </c>
      <c r="J716" s="46">
        <v>44.198300000000003</v>
      </c>
      <c r="K716" s="29">
        <f t="shared" si="44"/>
        <v>0</v>
      </c>
      <c r="L716" s="28">
        <f t="shared" si="46"/>
        <v>51.270028000000003</v>
      </c>
      <c r="M716" s="30">
        <f t="shared" si="47"/>
        <v>0</v>
      </c>
    </row>
    <row r="717" spans="1:13" ht="24" x14ac:dyDescent="0.25">
      <c r="A717" s="26">
        <v>34990</v>
      </c>
      <c r="B717" s="25" t="s">
        <v>1348</v>
      </c>
      <c r="C717" s="26" t="str">
        <f t="shared" si="45"/>
        <v>J3203</v>
      </c>
      <c r="D717" s="26">
        <v>4</v>
      </c>
      <c r="E717" s="75" t="s">
        <v>818</v>
      </c>
      <c r="F717" s="27" t="s">
        <v>1235</v>
      </c>
      <c r="G717" s="39" t="s">
        <v>805</v>
      </c>
      <c r="H717" s="40">
        <v>426439004</v>
      </c>
      <c r="I717" s="80">
        <f>SUMIF(Tabla1[SKU AVANTE],'Comanda F'!G717,Tabla1[PIEZAS])</f>
        <v>0</v>
      </c>
      <c r="J717" s="46">
        <v>44.198300000000003</v>
      </c>
      <c r="K717" s="29">
        <f t="shared" si="44"/>
        <v>0</v>
      </c>
      <c r="L717" s="28">
        <f t="shared" si="46"/>
        <v>51.270028000000003</v>
      </c>
      <c r="M717" s="30">
        <f t="shared" si="47"/>
        <v>0</v>
      </c>
    </row>
    <row r="718" spans="1:13" ht="24" x14ac:dyDescent="0.25">
      <c r="A718" s="26">
        <v>34990</v>
      </c>
      <c r="B718" s="25" t="s">
        <v>1348</v>
      </c>
      <c r="C718" s="26" t="str">
        <f t="shared" si="45"/>
        <v>J3203</v>
      </c>
      <c r="D718" s="26">
        <v>5</v>
      </c>
      <c r="E718" s="75" t="s">
        <v>818</v>
      </c>
      <c r="F718" s="27" t="s">
        <v>1236</v>
      </c>
      <c r="G718" s="39" t="s">
        <v>800</v>
      </c>
      <c r="H718" s="40">
        <v>426439005</v>
      </c>
      <c r="I718" s="80">
        <f>SUMIF(Tabla1[SKU AVANTE],'Comanda F'!G718,Tabla1[PIEZAS])</f>
        <v>0</v>
      </c>
      <c r="J718" s="46">
        <v>44.198300000000003</v>
      </c>
      <c r="K718" s="29">
        <f t="shared" si="44"/>
        <v>0</v>
      </c>
      <c r="L718" s="28">
        <f t="shared" si="46"/>
        <v>51.270028000000003</v>
      </c>
      <c r="M718" s="30">
        <f t="shared" si="47"/>
        <v>0</v>
      </c>
    </row>
    <row r="719" spans="1:13" x14ac:dyDescent="0.25">
      <c r="A719" s="26">
        <v>35000</v>
      </c>
      <c r="B719" s="25" t="s">
        <v>1349</v>
      </c>
      <c r="C719" s="26" t="str">
        <f t="shared" si="45"/>
        <v>00207</v>
      </c>
      <c r="D719" s="26">
        <v>1</v>
      </c>
      <c r="E719" s="75" t="s">
        <v>447</v>
      </c>
      <c r="F719" s="27" t="s">
        <v>1233</v>
      </c>
      <c r="G719" s="39" t="s">
        <v>72</v>
      </c>
      <c r="H719" s="40">
        <v>416087001</v>
      </c>
      <c r="I719" s="80">
        <f>SUMIF(Tabla1[SKU AVANTE],'Comanda F'!G719,Tabla1[PIEZAS])</f>
        <v>0</v>
      </c>
      <c r="J719" s="46">
        <v>150</v>
      </c>
      <c r="K719" s="29">
        <f t="shared" si="44"/>
        <v>0</v>
      </c>
      <c r="L719" s="28">
        <f t="shared" si="46"/>
        <v>174</v>
      </c>
      <c r="M719" s="30">
        <f t="shared" si="47"/>
        <v>0</v>
      </c>
    </row>
    <row r="720" spans="1:13" x14ac:dyDescent="0.25">
      <c r="A720" s="26">
        <v>35000</v>
      </c>
      <c r="B720" s="25" t="s">
        <v>1349</v>
      </c>
      <c r="C720" s="26" t="str">
        <f t="shared" si="45"/>
        <v>00207</v>
      </c>
      <c r="D720" s="26">
        <v>2</v>
      </c>
      <c r="E720" s="75" t="s">
        <v>447</v>
      </c>
      <c r="F720" s="27" t="s">
        <v>1234</v>
      </c>
      <c r="G720" s="39" t="s">
        <v>74</v>
      </c>
      <c r="H720" s="40">
        <v>416087003</v>
      </c>
      <c r="I720" s="80">
        <f>SUMIF(Tabla1[SKU AVANTE],'Comanda F'!G720,Tabla1[PIEZAS])</f>
        <v>0</v>
      </c>
      <c r="J720" s="46">
        <v>150</v>
      </c>
      <c r="K720" s="29">
        <f t="shared" si="44"/>
        <v>0</v>
      </c>
      <c r="L720" s="28">
        <f t="shared" si="46"/>
        <v>174</v>
      </c>
      <c r="M720" s="30">
        <f t="shared" si="47"/>
        <v>0</v>
      </c>
    </row>
    <row r="721" spans="1:13" x14ac:dyDescent="0.25">
      <c r="A721" s="26">
        <v>35000</v>
      </c>
      <c r="B721" s="25" t="s">
        <v>1349</v>
      </c>
      <c r="C721" s="26" t="str">
        <f t="shared" si="45"/>
        <v>00207</v>
      </c>
      <c r="D721" s="26">
        <v>3</v>
      </c>
      <c r="E721" s="75" t="s">
        <v>447</v>
      </c>
      <c r="F721" s="27" t="s">
        <v>1235</v>
      </c>
      <c r="G721" s="39" t="s">
        <v>73</v>
      </c>
      <c r="H721" s="40">
        <v>416087002</v>
      </c>
      <c r="I721" s="80">
        <f>SUMIF(Tabla1[SKU AVANTE],'Comanda F'!G721,Tabla1[PIEZAS])</f>
        <v>0</v>
      </c>
      <c r="J721" s="46">
        <v>150</v>
      </c>
      <c r="K721" s="29">
        <f t="shared" si="44"/>
        <v>0</v>
      </c>
      <c r="L721" s="28">
        <f t="shared" si="46"/>
        <v>174</v>
      </c>
      <c r="M721" s="30">
        <f t="shared" si="47"/>
        <v>0</v>
      </c>
    </row>
    <row r="722" spans="1:13" x14ac:dyDescent="0.25">
      <c r="A722" s="26">
        <v>35000</v>
      </c>
      <c r="B722" s="25" t="s">
        <v>1349</v>
      </c>
      <c r="C722" s="26" t="str">
        <f t="shared" si="45"/>
        <v>00207</v>
      </c>
      <c r="D722" s="26">
        <v>4</v>
      </c>
      <c r="E722" s="75" t="s">
        <v>447</v>
      </c>
      <c r="F722" s="27" t="s">
        <v>1245</v>
      </c>
      <c r="G722" s="39" t="s">
        <v>75</v>
      </c>
      <c r="H722" s="40">
        <v>416087004</v>
      </c>
      <c r="I722" s="80">
        <f>SUMIF(Tabla1[SKU AVANTE],'Comanda F'!G722,Tabla1[PIEZAS])</f>
        <v>0</v>
      </c>
      <c r="J722" s="46">
        <v>150</v>
      </c>
      <c r="K722" s="29">
        <f t="shared" si="44"/>
        <v>0</v>
      </c>
      <c r="L722" s="28">
        <f t="shared" si="46"/>
        <v>174</v>
      </c>
      <c r="M722" s="30">
        <f t="shared" si="47"/>
        <v>0</v>
      </c>
    </row>
    <row r="723" spans="1:13" x14ac:dyDescent="0.25">
      <c r="A723" s="26">
        <v>35000</v>
      </c>
      <c r="B723" s="25" t="s">
        <v>1349</v>
      </c>
      <c r="C723" s="26" t="str">
        <f t="shared" si="45"/>
        <v>00207</v>
      </c>
      <c r="D723" s="26">
        <v>5</v>
      </c>
      <c r="E723" s="75" t="s">
        <v>447</v>
      </c>
      <c r="F723" s="27" t="s">
        <v>1254</v>
      </c>
      <c r="G723" s="39" t="s">
        <v>76</v>
      </c>
      <c r="H723" s="40">
        <v>416087005</v>
      </c>
      <c r="I723" s="80">
        <f>SUMIF(Tabla1[SKU AVANTE],'Comanda F'!G723,Tabla1[PIEZAS])</f>
        <v>0</v>
      </c>
      <c r="J723" s="46">
        <v>150</v>
      </c>
      <c r="K723" s="29">
        <f t="shared" si="44"/>
        <v>0</v>
      </c>
      <c r="L723" s="28">
        <f t="shared" si="46"/>
        <v>174</v>
      </c>
      <c r="M723" s="30">
        <f t="shared" si="47"/>
        <v>0</v>
      </c>
    </row>
    <row r="724" spans="1:13" x14ac:dyDescent="0.25">
      <c r="A724" s="26">
        <v>35000</v>
      </c>
      <c r="B724" s="25" t="s">
        <v>1349</v>
      </c>
      <c r="C724" s="26" t="str">
        <f t="shared" si="45"/>
        <v>01549</v>
      </c>
      <c r="D724" s="26">
        <v>1</v>
      </c>
      <c r="E724" s="75" t="s">
        <v>448</v>
      </c>
      <c r="F724" s="27" t="s">
        <v>1233</v>
      </c>
      <c r="G724" s="39" t="s">
        <v>77</v>
      </c>
      <c r="H724" s="40">
        <v>416087006</v>
      </c>
      <c r="I724" s="80">
        <f>SUMIF(Tabla1[SKU AVANTE],'Comanda F'!G724,Tabla1[PIEZAS])</f>
        <v>0</v>
      </c>
      <c r="J724" s="46">
        <v>150</v>
      </c>
      <c r="K724" s="29">
        <f t="shared" si="44"/>
        <v>0</v>
      </c>
      <c r="L724" s="28">
        <f t="shared" si="46"/>
        <v>174</v>
      </c>
      <c r="M724" s="30">
        <f t="shared" si="47"/>
        <v>0</v>
      </c>
    </row>
    <row r="725" spans="1:13" x14ac:dyDescent="0.25">
      <c r="A725" s="26">
        <v>35000</v>
      </c>
      <c r="B725" s="25" t="s">
        <v>1349</v>
      </c>
      <c r="C725" s="26" t="str">
        <f t="shared" si="45"/>
        <v>01549</v>
      </c>
      <c r="D725" s="26">
        <v>2</v>
      </c>
      <c r="E725" s="75" t="s">
        <v>448</v>
      </c>
      <c r="F725" s="27" t="s">
        <v>1234</v>
      </c>
      <c r="G725" s="39" t="s">
        <v>79</v>
      </c>
      <c r="H725" s="40">
        <v>416087008</v>
      </c>
      <c r="I725" s="80">
        <f>SUMIF(Tabla1[SKU AVANTE],'Comanda F'!G725,Tabla1[PIEZAS])</f>
        <v>0</v>
      </c>
      <c r="J725" s="46">
        <v>150</v>
      </c>
      <c r="K725" s="29">
        <f t="shared" si="44"/>
        <v>0</v>
      </c>
      <c r="L725" s="28">
        <f t="shared" si="46"/>
        <v>174</v>
      </c>
      <c r="M725" s="30">
        <f t="shared" si="47"/>
        <v>0</v>
      </c>
    </row>
    <row r="726" spans="1:13" x14ac:dyDescent="0.25">
      <c r="A726" s="26">
        <v>35000</v>
      </c>
      <c r="B726" s="25" t="s">
        <v>1349</v>
      </c>
      <c r="C726" s="26" t="str">
        <f t="shared" si="45"/>
        <v>01549</v>
      </c>
      <c r="D726" s="26">
        <v>3</v>
      </c>
      <c r="E726" s="75" t="s">
        <v>448</v>
      </c>
      <c r="F726" s="27" t="s">
        <v>1235</v>
      </c>
      <c r="G726" s="39" t="s">
        <v>78</v>
      </c>
      <c r="H726" s="40">
        <v>416087007</v>
      </c>
      <c r="I726" s="80">
        <f>SUMIF(Tabla1[SKU AVANTE],'Comanda F'!G726,Tabla1[PIEZAS])</f>
        <v>0</v>
      </c>
      <c r="J726" s="46">
        <v>150</v>
      </c>
      <c r="K726" s="29">
        <f t="shared" si="44"/>
        <v>0</v>
      </c>
      <c r="L726" s="28">
        <f t="shared" si="46"/>
        <v>174</v>
      </c>
      <c r="M726" s="30">
        <f t="shared" si="47"/>
        <v>0</v>
      </c>
    </row>
    <row r="727" spans="1:13" x14ac:dyDescent="0.25">
      <c r="A727" s="26">
        <v>35000</v>
      </c>
      <c r="B727" s="25" t="s">
        <v>1349</v>
      </c>
      <c r="C727" s="26" t="str">
        <f t="shared" si="45"/>
        <v>01549</v>
      </c>
      <c r="D727" s="26">
        <v>4</v>
      </c>
      <c r="E727" s="75" t="s">
        <v>448</v>
      </c>
      <c r="F727" s="27" t="s">
        <v>1245</v>
      </c>
      <c r="G727" s="39" t="s">
        <v>80</v>
      </c>
      <c r="H727" s="40">
        <v>416087009</v>
      </c>
      <c r="I727" s="80">
        <f>SUMIF(Tabla1[SKU AVANTE],'Comanda F'!G727,Tabla1[PIEZAS])</f>
        <v>0</v>
      </c>
      <c r="J727" s="46">
        <v>150</v>
      </c>
      <c r="K727" s="29">
        <f t="shared" si="44"/>
        <v>0</v>
      </c>
      <c r="L727" s="28">
        <f t="shared" si="46"/>
        <v>174</v>
      </c>
      <c r="M727" s="30">
        <f t="shared" si="47"/>
        <v>0</v>
      </c>
    </row>
    <row r="728" spans="1:13" x14ac:dyDescent="0.25">
      <c r="A728" s="26">
        <v>35000</v>
      </c>
      <c r="B728" s="25" t="s">
        <v>1349</v>
      </c>
      <c r="C728" s="26" t="str">
        <f t="shared" si="45"/>
        <v>01549</v>
      </c>
      <c r="D728" s="26">
        <v>5</v>
      </c>
      <c r="E728" s="75" t="s">
        <v>448</v>
      </c>
      <c r="F728" s="27" t="s">
        <v>1254</v>
      </c>
      <c r="G728" s="39" t="s">
        <v>81</v>
      </c>
      <c r="H728" s="40">
        <v>416087010</v>
      </c>
      <c r="I728" s="80">
        <f>SUMIF(Tabla1[SKU AVANTE],'Comanda F'!G728,Tabla1[PIEZAS])</f>
        <v>0</v>
      </c>
      <c r="J728" s="46">
        <v>150</v>
      </c>
      <c r="K728" s="29">
        <f t="shared" si="44"/>
        <v>0</v>
      </c>
      <c r="L728" s="28">
        <f t="shared" si="46"/>
        <v>174</v>
      </c>
      <c r="M728" s="30">
        <f t="shared" si="47"/>
        <v>0</v>
      </c>
    </row>
    <row r="729" spans="1:13" x14ac:dyDescent="0.25">
      <c r="A729" s="26">
        <v>35001</v>
      </c>
      <c r="B729" s="25" t="s">
        <v>1350</v>
      </c>
      <c r="C729" s="26" t="str">
        <f t="shared" si="45"/>
        <v>00207</v>
      </c>
      <c r="D729" s="26">
        <v>1</v>
      </c>
      <c r="E729" s="75" t="s">
        <v>447</v>
      </c>
      <c r="F729" s="27" t="s">
        <v>1233</v>
      </c>
      <c r="G729" s="39" t="s">
        <v>82</v>
      </c>
      <c r="H729" s="40">
        <v>416088001</v>
      </c>
      <c r="I729" s="80">
        <f>SUMIF(Tabla1[SKU AVANTE],'Comanda F'!G729,Tabla1[PIEZAS])</f>
        <v>0</v>
      </c>
      <c r="J729" s="46">
        <v>180</v>
      </c>
      <c r="K729" s="29">
        <f t="shared" si="44"/>
        <v>0</v>
      </c>
      <c r="L729" s="28">
        <f t="shared" si="46"/>
        <v>208.79999999999998</v>
      </c>
      <c r="M729" s="30">
        <f t="shared" si="47"/>
        <v>0</v>
      </c>
    </row>
    <row r="730" spans="1:13" x14ac:dyDescent="0.25">
      <c r="A730" s="26">
        <v>35001</v>
      </c>
      <c r="B730" s="25" t="s">
        <v>1350</v>
      </c>
      <c r="C730" s="26" t="str">
        <f t="shared" si="45"/>
        <v>00207</v>
      </c>
      <c r="D730" s="26">
        <v>2</v>
      </c>
      <c r="E730" s="75" t="s">
        <v>447</v>
      </c>
      <c r="F730" s="27" t="s">
        <v>1234</v>
      </c>
      <c r="G730" s="39" t="s">
        <v>84</v>
      </c>
      <c r="H730" s="40">
        <v>416088003</v>
      </c>
      <c r="I730" s="80">
        <f>SUMIF(Tabla1[SKU AVANTE],'Comanda F'!G730,Tabla1[PIEZAS])</f>
        <v>0</v>
      </c>
      <c r="J730" s="46">
        <v>180</v>
      </c>
      <c r="K730" s="29">
        <f t="shared" si="44"/>
        <v>0</v>
      </c>
      <c r="L730" s="28">
        <f t="shared" si="46"/>
        <v>208.79999999999998</v>
      </c>
      <c r="M730" s="30">
        <f t="shared" si="47"/>
        <v>0</v>
      </c>
    </row>
    <row r="731" spans="1:13" x14ac:dyDescent="0.25">
      <c r="A731" s="26">
        <v>35001</v>
      </c>
      <c r="B731" s="25" t="s">
        <v>1350</v>
      </c>
      <c r="C731" s="26" t="str">
        <f t="shared" si="45"/>
        <v>00207</v>
      </c>
      <c r="D731" s="26">
        <v>3</v>
      </c>
      <c r="E731" s="75" t="s">
        <v>447</v>
      </c>
      <c r="F731" s="27" t="s">
        <v>1235</v>
      </c>
      <c r="G731" s="39" t="s">
        <v>83</v>
      </c>
      <c r="H731" s="40">
        <v>416088002</v>
      </c>
      <c r="I731" s="80">
        <f>SUMIF(Tabla1[SKU AVANTE],'Comanda F'!G731,Tabla1[PIEZAS])</f>
        <v>0</v>
      </c>
      <c r="J731" s="46">
        <v>180</v>
      </c>
      <c r="K731" s="29">
        <f t="shared" si="44"/>
        <v>0</v>
      </c>
      <c r="L731" s="28">
        <f t="shared" si="46"/>
        <v>208.79999999999998</v>
      </c>
      <c r="M731" s="30">
        <f t="shared" si="47"/>
        <v>0</v>
      </c>
    </row>
    <row r="732" spans="1:13" x14ac:dyDescent="0.25">
      <c r="A732" s="26">
        <v>35001</v>
      </c>
      <c r="B732" s="25" t="s">
        <v>1350</v>
      </c>
      <c r="C732" s="26" t="str">
        <f t="shared" si="45"/>
        <v>00207</v>
      </c>
      <c r="D732" s="26">
        <v>4</v>
      </c>
      <c r="E732" s="75" t="s">
        <v>447</v>
      </c>
      <c r="F732" s="27" t="s">
        <v>1245</v>
      </c>
      <c r="G732" s="39" t="s">
        <v>85</v>
      </c>
      <c r="H732" s="40">
        <v>416088004</v>
      </c>
      <c r="I732" s="80">
        <f>SUMIF(Tabla1[SKU AVANTE],'Comanda F'!G732,Tabla1[PIEZAS])</f>
        <v>0</v>
      </c>
      <c r="J732" s="46">
        <v>180</v>
      </c>
      <c r="K732" s="29">
        <f t="shared" si="44"/>
        <v>0</v>
      </c>
      <c r="L732" s="28">
        <f t="shared" si="46"/>
        <v>208.79999999999998</v>
      </c>
      <c r="M732" s="30">
        <f t="shared" si="47"/>
        <v>0</v>
      </c>
    </row>
    <row r="733" spans="1:13" x14ac:dyDescent="0.25">
      <c r="A733" s="26">
        <v>35001</v>
      </c>
      <c r="B733" s="25" t="s">
        <v>1350</v>
      </c>
      <c r="C733" s="26" t="str">
        <f t="shared" si="45"/>
        <v>00207</v>
      </c>
      <c r="D733" s="26">
        <v>5</v>
      </c>
      <c r="E733" s="75" t="s">
        <v>447</v>
      </c>
      <c r="F733" s="27" t="s">
        <v>1254</v>
      </c>
      <c r="G733" s="39" t="s">
        <v>86</v>
      </c>
      <c r="H733" s="40">
        <v>416088005</v>
      </c>
      <c r="I733" s="80">
        <f>SUMIF(Tabla1[SKU AVANTE],'Comanda F'!G733,Tabla1[PIEZAS])</f>
        <v>0</v>
      </c>
      <c r="J733" s="46">
        <v>180</v>
      </c>
      <c r="K733" s="29">
        <f t="shared" si="44"/>
        <v>0</v>
      </c>
      <c r="L733" s="28">
        <f t="shared" si="46"/>
        <v>208.79999999999998</v>
      </c>
      <c r="M733" s="30">
        <f t="shared" si="47"/>
        <v>0</v>
      </c>
    </row>
    <row r="734" spans="1:13" x14ac:dyDescent="0.25">
      <c r="A734" s="26">
        <v>35001</v>
      </c>
      <c r="B734" s="25" t="s">
        <v>1350</v>
      </c>
      <c r="C734" s="26" t="str">
        <f t="shared" si="45"/>
        <v>01549</v>
      </c>
      <c r="D734" s="26">
        <v>1</v>
      </c>
      <c r="E734" s="75" t="s">
        <v>448</v>
      </c>
      <c r="F734" s="27" t="s">
        <v>1233</v>
      </c>
      <c r="G734" s="39" t="s">
        <v>87</v>
      </c>
      <c r="H734" s="40">
        <v>416088006</v>
      </c>
      <c r="I734" s="80">
        <f>SUMIF(Tabla1[SKU AVANTE],'Comanda F'!G734,Tabla1[PIEZAS])</f>
        <v>0</v>
      </c>
      <c r="J734" s="46">
        <v>180</v>
      </c>
      <c r="K734" s="29">
        <f t="shared" si="44"/>
        <v>0</v>
      </c>
      <c r="L734" s="28">
        <f t="shared" si="46"/>
        <v>208.79999999999998</v>
      </c>
      <c r="M734" s="30">
        <f t="shared" si="47"/>
        <v>0</v>
      </c>
    </row>
    <row r="735" spans="1:13" x14ac:dyDescent="0.25">
      <c r="A735" s="26">
        <v>35001</v>
      </c>
      <c r="B735" s="25" t="s">
        <v>1350</v>
      </c>
      <c r="C735" s="26" t="str">
        <f t="shared" si="45"/>
        <v>01549</v>
      </c>
      <c r="D735" s="26">
        <v>2</v>
      </c>
      <c r="E735" s="75" t="s">
        <v>448</v>
      </c>
      <c r="F735" s="27" t="s">
        <v>1234</v>
      </c>
      <c r="G735" s="39" t="s">
        <v>89</v>
      </c>
      <c r="H735" s="40">
        <v>416088008</v>
      </c>
      <c r="I735" s="80">
        <f>SUMIF(Tabla1[SKU AVANTE],'Comanda F'!G735,Tabla1[PIEZAS])</f>
        <v>0</v>
      </c>
      <c r="J735" s="46">
        <v>180</v>
      </c>
      <c r="K735" s="29">
        <f t="shared" si="44"/>
        <v>0</v>
      </c>
      <c r="L735" s="28">
        <f t="shared" si="46"/>
        <v>208.79999999999998</v>
      </c>
      <c r="M735" s="30">
        <f t="shared" si="47"/>
        <v>0</v>
      </c>
    </row>
    <row r="736" spans="1:13" x14ac:dyDescent="0.25">
      <c r="A736" s="26">
        <v>35001</v>
      </c>
      <c r="B736" s="25" t="s">
        <v>1350</v>
      </c>
      <c r="C736" s="26" t="str">
        <f t="shared" si="45"/>
        <v>01549</v>
      </c>
      <c r="D736" s="26">
        <v>3</v>
      </c>
      <c r="E736" s="75" t="s">
        <v>448</v>
      </c>
      <c r="F736" s="27" t="s">
        <v>1235</v>
      </c>
      <c r="G736" s="39" t="s">
        <v>88</v>
      </c>
      <c r="H736" s="40">
        <v>416088007</v>
      </c>
      <c r="I736" s="80">
        <f>SUMIF(Tabla1[SKU AVANTE],'Comanda F'!G736,Tabla1[PIEZAS])</f>
        <v>0</v>
      </c>
      <c r="J736" s="46">
        <v>180</v>
      </c>
      <c r="K736" s="29">
        <f t="shared" si="44"/>
        <v>0</v>
      </c>
      <c r="L736" s="28">
        <f t="shared" si="46"/>
        <v>208.79999999999998</v>
      </c>
      <c r="M736" s="30">
        <f t="shared" si="47"/>
        <v>0</v>
      </c>
    </row>
    <row r="737" spans="1:13" x14ac:dyDescent="0.25">
      <c r="A737" s="26">
        <v>35001</v>
      </c>
      <c r="B737" s="25" t="s">
        <v>1350</v>
      </c>
      <c r="C737" s="26" t="str">
        <f t="shared" si="45"/>
        <v>01549</v>
      </c>
      <c r="D737" s="26">
        <v>4</v>
      </c>
      <c r="E737" s="75" t="s">
        <v>448</v>
      </c>
      <c r="F737" s="27" t="s">
        <v>1245</v>
      </c>
      <c r="G737" s="39" t="s">
        <v>90</v>
      </c>
      <c r="H737" s="40">
        <v>416088009</v>
      </c>
      <c r="I737" s="80">
        <f>SUMIF(Tabla1[SKU AVANTE],'Comanda F'!G737,Tabla1[PIEZAS])</f>
        <v>0</v>
      </c>
      <c r="J737" s="46">
        <v>180</v>
      </c>
      <c r="K737" s="29">
        <f t="shared" si="44"/>
        <v>0</v>
      </c>
      <c r="L737" s="28">
        <f t="shared" si="46"/>
        <v>208.79999999999998</v>
      </c>
      <c r="M737" s="30">
        <f t="shared" si="47"/>
        <v>0</v>
      </c>
    </row>
    <row r="738" spans="1:13" x14ac:dyDescent="0.25">
      <c r="A738" s="26">
        <v>35001</v>
      </c>
      <c r="B738" s="25" t="s">
        <v>1350</v>
      </c>
      <c r="C738" s="26" t="str">
        <f t="shared" si="45"/>
        <v>01549</v>
      </c>
      <c r="D738" s="26">
        <v>5</v>
      </c>
      <c r="E738" s="75" t="s">
        <v>448</v>
      </c>
      <c r="F738" s="27" t="s">
        <v>1254</v>
      </c>
      <c r="G738" s="39" t="s">
        <v>91</v>
      </c>
      <c r="H738" s="40">
        <v>416088010</v>
      </c>
      <c r="I738" s="80">
        <f>SUMIF(Tabla1[SKU AVANTE],'Comanda F'!G738,Tabla1[PIEZAS])</f>
        <v>0</v>
      </c>
      <c r="J738" s="46">
        <v>180</v>
      </c>
      <c r="K738" s="29">
        <f t="shared" si="44"/>
        <v>0</v>
      </c>
      <c r="L738" s="28">
        <f t="shared" si="46"/>
        <v>208.79999999999998</v>
      </c>
      <c r="M738" s="30">
        <f t="shared" si="47"/>
        <v>0</v>
      </c>
    </row>
    <row r="739" spans="1:13" x14ac:dyDescent="0.25">
      <c r="A739" s="26">
        <v>35002</v>
      </c>
      <c r="B739" s="25" t="s">
        <v>1351</v>
      </c>
      <c r="C739" s="26" t="str">
        <f t="shared" si="45"/>
        <v>00207</v>
      </c>
      <c r="D739" s="26">
        <v>1</v>
      </c>
      <c r="E739" s="75" t="s">
        <v>447</v>
      </c>
      <c r="F739" s="27" t="s">
        <v>1233</v>
      </c>
      <c r="G739" s="39" t="s">
        <v>252</v>
      </c>
      <c r="H739" s="40">
        <v>416090001</v>
      </c>
      <c r="I739" s="80">
        <f>SUMIF(Tabla1[SKU AVANTE],'Comanda F'!G739,Tabla1[PIEZAS])</f>
        <v>0</v>
      </c>
      <c r="J739" s="46">
        <v>150</v>
      </c>
      <c r="K739" s="29">
        <f t="shared" si="44"/>
        <v>0</v>
      </c>
      <c r="L739" s="28">
        <f t="shared" si="46"/>
        <v>174</v>
      </c>
      <c r="M739" s="30">
        <f t="shared" si="47"/>
        <v>0</v>
      </c>
    </row>
    <row r="740" spans="1:13" x14ac:dyDescent="0.25">
      <c r="A740" s="26">
        <v>35002</v>
      </c>
      <c r="B740" s="25" t="s">
        <v>1351</v>
      </c>
      <c r="C740" s="26" t="str">
        <f t="shared" si="45"/>
        <v>00207</v>
      </c>
      <c r="D740" s="26">
        <v>2</v>
      </c>
      <c r="E740" s="75" t="s">
        <v>447</v>
      </c>
      <c r="F740" s="27" t="s">
        <v>1234</v>
      </c>
      <c r="G740" s="39" t="s">
        <v>254</v>
      </c>
      <c r="H740" s="40">
        <v>416090003</v>
      </c>
      <c r="I740" s="80">
        <f>SUMIF(Tabla1[SKU AVANTE],'Comanda F'!G740,Tabla1[PIEZAS])</f>
        <v>0</v>
      </c>
      <c r="J740" s="46">
        <v>150</v>
      </c>
      <c r="K740" s="29">
        <f t="shared" si="44"/>
        <v>0</v>
      </c>
      <c r="L740" s="28">
        <f t="shared" si="46"/>
        <v>174</v>
      </c>
      <c r="M740" s="30">
        <f t="shared" si="47"/>
        <v>0</v>
      </c>
    </row>
    <row r="741" spans="1:13" x14ac:dyDescent="0.25">
      <c r="A741" s="26">
        <v>35002</v>
      </c>
      <c r="B741" s="25" t="s">
        <v>1351</v>
      </c>
      <c r="C741" s="26" t="str">
        <f t="shared" si="45"/>
        <v>00207</v>
      </c>
      <c r="D741" s="26">
        <v>3</v>
      </c>
      <c r="E741" s="75" t="s">
        <v>447</v>
      </c>
      <c r="F741" s="27" t="s">
        <v>1235</v>
      </c>
      <c r="G741" s="39" t="s">
        <v>253</v>
      </c>
      <c r="H741" s="40">
        <v>416090002</v>
      </c>
      <c r="I741" s="80">
        <f>SUMIF(Tabla1[SKU AVANTE],'Comanda F'!G741,Tabla1[PIEZAS])</f>
        <v>0</v>
      </c>
      <c r="J741" s="46">
        <v>150</v>
      </c>
      <c r="K741" s="29">
        <f t="shared" si="44"/>
        <v>0</v>
      </c>
      <c r="L741" s="28">
        <f t="shared" si="46"/>
        <v>174</v>
      </c>
      <c r="M741" s="30">
        <f t="shared" si="47"/>
        <v>0</v>
      </c>
    </row>
    <row r="742" spans="1:13" x14ac:dyDescent="0.25">
      <c r="A742" s="26">
        <v>35002</v>
      </c>
      <c r="B742" s="25" t="s">
        <v>1351</v>
      </c>
      <c r="C742" s="26" t="str">
        <f t="shared" si="45"/>
        <v>00207</v>
      </c>
      <c r="D742" s="26">
        <v>4</v>
      </c>
      <c r="E742" s="75" t="s">
        <v>447</v>
      </c>
      <c r="F742" s="27" t="s">
        <v>1245</v>
      </c>
      <c r="G742" s="39" t="s">
        <v>255</v>
      </c>
      <c r="H742" s="40">
        <v>416090004</v>
      </c>
      <c r="I742" s="80">
        <f>SUMIF(Tabla1[SKU AVANTE],'Comanda F'!G742,Tabla1[PIEZAS])</f>
        <v>0</v>
      </c>
      <c r="J742" s="46">
        <v>150</v>
      </c>
      <c r="K742" s="29">
        <f t="shared" si="44"/>
        <v>0</v>
      </c>
      <c r="L742" s="28">
        <f t="shared" si="46"/>
        <v>174</v>
      </c>
      <c r="M742" s="30">
        <f t="shared" si="47"/>
        <v>0</v>
      </c>
    </row>
    <row r="743" spans="1:13" x14ac:dyDescent="0.25">
      <c r="A743" s="26">
        <v>35002</v>
      </c>
      <c r="B743" s="25" t="s">
        <v>1351</v>
      </c>
      <c r="C743" s="26" t="str">
        <f t="shared" si="45"/>
        <v>00207</v>
      </c>
      <c r="D743" s="26">
        <v>5</v>
      </c>
      <c r="E743" s="75" t="s">
        <v>447</v>
      </c>
      <c r="F743" s="27" t="s">
        <v>1254</v>
      </c>
      <c r="G743" s="39" t="s">
        <v>256</v>
      </c>
      <c r="H743" s="40">
        <v>416090005</v>
      </c>
      <c r="I743" s="80">
        <f>SUMIF(Tabla1[SKU AVANTE],'Comanda F'!G743,Tabla1[PIEZAS])</f>
        <v>0</v>
      </c>
      <c r="J743" s="46">
        <v>150</v>
      </c>
      <c r="K743" s="29">
        <f t="shared" si="44"/>
        <v>0</v>
      </c>
      <c r="L743" s="28">
        <f t="shared" si="46"/>
        <v>174</v>
      </c>
      <c r="M743" s="30">
        <f t="shared" si="47"/>
        <v>0</v>
      </c>
    </row>
    <row r="744" spans="1:13" x14ac:dyDescent="0.25">
      <c r="A744" s="26">
        <v>35002</v>
      </c>
      <c r="B744" s="25" t="s">
        <v>1351</v>
      </c>
      <c r="C744" s="26" t="str">
        <f t="shared" si="45"/>
        <v>01549</v>
      </c>
      <c r="D744" s="26">
        <v>1</v>
      </c>
      <c r="E744" s="75" t="s">
        <v>448</v>
      </c>
      <c r="F744" s="27" t="s">
        <v>1233</v>
      </c>
      <c r="G744" s="39" t="s">
        <v>257</v>
      </c>
      <c r="H744" s="40">
        <v>416090006</v>
      </c>
      <c r="I744" s="80">
        <f>SUMIF(Tabla1[SKU AVANTE],'Comanda F'!G744,Tabla1[PIEZAS])</f>
        <v>0</v>
      </c>
      <c r="J744" s="46">
        <v>150</v>
      </c>
      <c r="K744" s="29">
        <f t="shared" si="44"/>
        <v>0</v>
      </c>
      <c r="L744" s="28">
        <f t="shared" si="46"/>
        <v>174</v>
      </c>
      <c r="M744" s="30">
        <f t="shared" si="47"/>
        <v>0</v>
      </c>
    </row>
    <row r="745" spans="1:13" x14ac:dyDescent="0.25">
      <c r="A745" s="26">
        <v>35002</v>
      </c>
      <c r="B745" s="25" t="s">
        <v>1351</v>
      </c>
      <c r="C745" s="26" t="str">
        <f t="shared" si="45"/>
        <v>01549</v>
      </c>
      <c r="D745" s="26">
        <v>2</v>
      </c>
      <c r="E745" s="75" t="s">
        <v>448</v>
      </c>
      <c r="F745" s="27" t="s">
        <v>1234</v>
      </c>
      <c r="G745" s="39" t="s">
        <v>259</v>
      </c>
      <c r="H745" s="40">
        <v>416090008</v>
      </c>
      <c r="I745" s="80">
        <f>SUMIF(Tabla1[SKU AVANTE],'Comanda F'!G745,Tabla1[PIEZAS])</f>
        <v>0</v>
      </c>
      <c r="J745" s="46">
        <v>150</v>
      </c>
      <c r="K745" s="29">
        <f t="shared" si="44"/>
        <v>0</v>
      </c>
      <c r="L745" s="28">
        <f t="shared" si="46"/>
        <v>174</v>
      </c>
      <c r="M745" s="30">
        <f t="shared" si="47"/>
        <v>0</v>
      </c>
    </row>
    <row r="746" spans="1:13" x14ac:dyDescent="0.25">
      <c r="A746" s="26">
        <v>35002</v>
      </c>
      <c r="B746" s="25" t="s">
        <v>1351</v>
      </c>
      <c r="C746" s="26" t="str">
        <f t="shared" si="45"/>
        <v>01549</v>
      </c>
      <c r="D746" s="26">
        <v>3</v>
      </c>
      <c r="E746" s="75" t="s">
        <v>448</v>
      </c>
      <c r="F746" s="27" t="s">
        <v>1235</v>
      </c>
      <c r="G746" s="39" t="s">
        <v>258</v>
      </c>
      <c r="H746" s="40">
        <v>416090007</v>
      </c>
      <c r="I746" s="80">
        <f>SUMIF(Tabla1[SKU AVANTE],'Comanda F'!G746,Tabla1[PIEZAS])</f>
        <v>0</v>
      </c>
      <c r="J746" s="46">
        <v>150</v>
      </c>
      <c r="K746" s="29">
        <f t="shared" si="44"/>
        <v>0</v>
      </c>
      <c r="L746" s="28">
        <f t="shared" si="46"/>
        <v>174</v>
      </c>
      <c r="M746" s="30">
        <f t="shared" si="47"/>
        <v>0</v>
      </c>
    </row>
    <row r="747" spans="1:13" x14ac:dyDescent="0.25">
      <c r="A747" s="26">
        <v>35002</v>
      </c>
      <c r="B747" s="25" t="s">
        <v>1351</v>
      </c>
      <c r="C747" s="26" t="str">
        <f t="shared" si="45"/>
        <v>01549</v>
      </c>
      <c r="D747" s="26">
        <v>4</v>
      </c>
      <c r="E747" s="75" t="s">
        <v>448</v>
      </c>
      <c r="F747" s="27" t="s">
        <v>1245</v>
      </c>
      <c r="G747" s="39" t="s">
        <v>260</v>
      </c>
      <c r="H747" s="40">
        <v>416090009</v>
      </c>
      <c r="I747" s="80">
        <f>SUMIF(Tabla1[SKU AVANTE],'Comanda F'!G747,Tabla1[PIEZAS])</f>
        <v>0</v>
      </c>
      <c r="J747" s="46">
        <v>150</v>
      </c>
      <c r="K747" s="29">
        <f t="shared" si="44"/>
        <v>0</v>
      </c>
      <c r="L747" s="28">
        <f t="shared" si="46"/>
        <v>174</v>
      </c>
      <c r="M747" s="30">
        <f t="shared" si="47"/>
        <v>0</v>
      </c>
    </row>
    <row r="748" spans="1:13" x14ac:dyDescent="0.25">
      <c r="A748" s="26">
        <v>35002</v>
      </c>
      <c r="B748" s="25" t="s">
        <v>1351</v>
      </c>
      <c r="C748" s="26" t="str">
        <f t="shared" si="45"/>
        <v>01549</v>
      </c>
      <c r="D748" s="26">
        <v>5</v>
      </c>
      <c r="E748" s="75" t="s">
        <v>448</v>
      </c>
      <c r="F748" s="27" t="s">
        <v>1254</v>
      </c>
      <c r="G748" s="39" t="s">
        <v>261</v>
      </c>
      <c r="H748" s="40">
        <v>416090010</v>
      </c>
      <c r="I748" s="80">
        <f>SUMIF(Tabla1[SKU AVANTE],'Comanda F'!G748,Tabla1[PIEZAS])</f>
        <v>0</v>
      </c>
      <c r="J748" s="46">
        <v>150</v>
      </c>
      <c r="K748" s="29">
        <f t="shared" si="44"/>
        <v>0</v>
      </c>
      <c r="L748" s="28">
        <f t="shared" si="46"/>
        <v>174</v>
      </c>
      <c r="M748" s="30">
        <f t="shared" si="47"/>
        <v>0</v>
      </c>
    </row>
    <row r="749" spans="1:13" x14ac:dyDescent="0.25">
      <c r="A749" s="26">
        <v>35003</v>
      </c>
      <c r="B749" s="25" t="s">
        <v>1352</v>
      </c>
      <c r="C749" s="26" t="str">
        <f t="shared" si="45"/>
        <v>00207</v>
      </c>
      <c r="D749" s="26">
        <v>1</v>
      </c>
      <c r="E749" s="75" t="s">
        <v>447</v>
      </c>
      <c r="F749" s="27" t="s">
        <v>1233</v>
      </c>
      <c r="G749" s="39" t="s">
        <v>262</v>
      </c>
      <c r="H749" s="40">
        <v>416091001</v>
      </c>
      <c r="I749" s="80">
        <f>SUMIF(Tabla1[SKU AVANTE],'Comanda F'!G749,Tabla1[PIEZAS])</f>
        <v>0</v>
      </c>
      <c r="J749" s="46">
        <v>180</v>
      </c>
      <c r="K749" s="29">
        <f t="shared" si="44"/>
        <v>0</v>
      </c>
      <c r="L749" s="28">
        <f t="shared" si="46"/>
        <v>208.79999999999998</v>
      </c>
      <c r="M749" s="30">
        <f t="shared" si="47"/>
        <v>0</v>
      </c>
    </row>
    <row r="750" spans="1:13" x14ac:dyDescent="0.25">
      <c r="A750" s="26">
        <v>35003</v>
      </c>
      <c r="B750" s="25" t="s">
        <v>1352</v>
      </c>
      <c r="C750" s="26" t="str">
        <f t="shared" si="45"/>
        <v>00207</v>
      </c>
      <c r="D750" s="26">
        <v>2</v>
      </c>
      <c r="E750" s="75" t="s">
        <v>447</v>
      </c>
      <c r="F750" s="27" t="s">
        <v>1234</v>
      </c>
      <c r="G750" s="39" t="s">
        <v>264</v>
      </c>
      <c r="H750" s="40">
        <v>416091003</v>
      </c>
      <c r="I750" s="80">
        <f>SUMIF(Tabla1[SKU AVANTE],'Comanda F'!G750,Tabla1[PIEZAS])</f>
        <v>0</v>
      </c>
      <c r="J750" s="46">
        <v>180</v>
      </c>
      <c r="K750" s="29">
        <f t="shared" si="44"/>
        <v>0</v>
      </c>
      <c r="L750" s="28">
        <f t="shared" si="46"/>
        <v>208.79999999999998</v>
      </c>
      <c r="M750" s="30">
        <f t="shared" si="47"/>
        <v>0</v>
      </c>
    </row>
    <row r="751" spans="1:13" x14ac:dyDescent="0.25">
      <c r="A751" s="26">
        <v>35003</v>
      </c>
      <c r="B751" s="25" t="s">
        <v>1352</v>
      </c>
      <c r="C751" s="26" t="str">
        <f t="shared" si="45"/>
        <v>00207</v>
      </c>
      <c r="D751" s="26">
        <v>3</v>
      </c>
      <c r="E751" s="75" t="s">
        <v>447</v>
      </c>
      <c r="F751" s="27" t="s">
        <v>1235</v>
      </c>
      <c r="G751" s="39" t="s">
        <v>263</v>
      </c>
      <c r="H751" s="40">
        <v>416091002</v>
      </c>
      <c r="I751" s="80">
        <f>SUMIF(Tabla1[SKU AVANTE],'Comanda F'!G751,Tabla1[PIEZAS])</f>
        <v>0</v>
      </c>
      <c r="J751" s="46">
        <v>180</v>
      </c>
      <c r="K751" s="29">
        <f t="shared" si="44"/>
        <v>0</v>
      </c>
      <c r="L751" s="28">
        <f t="shared" si="46"/>
        <v>208.79999999999998</v>
      </c>
      <c r="M751" s="30">
        <f t="shared" si="47"/>
        <v>0</v>
      </c>
    </row>
    <row r="752" spans="1:13" x14ac:dyDescent="0.25">
      <c r="A752" s="26">
        <v>35003</v>
      </c>
      <c r="B752" s="25" t="s">
        <v>1352</v>
      </c>
      <c r="C752" s="26" t="str">
        <f t="shared" si="45"/>
        <v>00207</v>
      </c>
      <c r="D752" s="26">
        <v>4</v>
      </c>
      <c r="E752" s="75" t="s">
        <v>447</v>
      </c>
      <c r="F752" s="27" t="s">
        <v>1245</v>
      </c>
      <c r="G752" s="39" t="s">
        <v>265</v>
      </c>
      <c r="H752" s="40">
        <v>416091004</v>
      </c>
      <c r="I752" s="80">
        <f>SUMIF(Tabla1[SKU AVANTE],'Comanda F'!G752,Tabla1[PIEZAS])</f>
        <v>0</v>
      </c>
      <c r="J752" s="46">
        <v>180</v>
      </c>
      <c r="K752" s="29">
        <f t="shared" si="44"/>
        <v>0</v>
      </c>
      <c r="L752" s="28">
        <f t="shared" si="46"/>
        <v>208.79999999999998</v>
      </c>
      <c r="M752" s="30">
        <f t="shared" si="47"/>
        <v>0</v>
      </c>
    </row>
    <row r="753" spans="1:13" x14ac:dyDescent="0.25">
      <c r="A753" s="26">
        <v>35003</v>
      </c>
      <c r="B753" s="25" t="s">
        <v>1352</v>
      </c>
      <c r="C753" s="26" t="str">
        <f t="shared" si="45"/>
        <v>00207</v>
      </c>
      <c r="D753" s="26">
        <v>5</v>
      </c>
      <c r="E753" s="75" t="s">
        <v>447</v>
      </c>
      <c r="F753" s="27" t="s">
        <v>1254</v>
      </c>
      <c r="G753" s="39" t="s">
        <v>266</v>
      </c>
      <c r="H753" s="40">
        <v>416091005</v>
      </c>
      <c r="I753" s="80">
        <f>SUMIF(Tabla1[SKU AVANTE],'Comanda F'!G753,Tabla1[PIEZAS])</f>
        <v>0</v>
      </c>
      <c r="J753" s="46">
        <v>180</v>
      </c>
      <c r="K753" s="29">
        <f t="shared" si="44"/>
        <v>0</v>
      </c>
      <c r="L753" s="28">
        <f t="shared" si="46"/>
        <v>208.79999999999998</v>
      </c>
      <c r="M753" s="30">
        <f t="shared" si="47"/>
        <v>0</v>
      </c>
    </row>
    <row r="754" spans="1:13" x14ac:dyDescent="0.25">
      <c r="A754" s="26">
        <v>35003</v>
      </c>
      <c r="B754" s="25" t="s">
        <v>1352</v>
      </c>
      <c r="C754" s="26" t="str">
        <f t="shared" si="45"/>
        <v>01549</v>
      </c>
      <c r="D754" s="26">
        <v>1</v>
      </c>
      <c r="E754" s="75" t="s">
        <v>448</v>
      </c>
      <c r="F754" s="27" t="s">
        <v>1233</v>
      </c>
      <c r="G754" s="39" t="s">
        <v>267</v>
      </c>
      <c r="H754" s="40">
        <v>416091006</v>
      </c>
      <c r="I754" s="80">
        <f>SUMIF(Tabla1[SKU AVANTE],'Comanda F'!G754,Tabla1[PIEZAS])</f>
        <v>0</v>
      </c>
      <c r="J754" s="46">
        <v>180</v>
      </c>
      <c r="K754" s="29">
        <f t="shared" si="44"/>
        <v>0</v>
      </c>
      <c r="L754" s="28">
        <f t="shared" si="46"/>
        <v>208.79999999999998</v>
      </c>
      <c r="M754" s="30">
        <f t="shared" si="47"/>
        <v>0</v>
      </c>
    </row>
    <row r="755" spans="1:13" x14ac:dyDescent="0.25">
      <c r="A755" s="26">
        <v>35003</v>
      </c>
      <c r="B755" s="25" t="s">
        <v>1352</v>
      </c>
      <c r="C755" s="26" t="str">
        <f t="shared" si="45"/>
        <v>01549</v>
      </c>
      <c r="D755" s="26">
        <v>2</v>
      </c>
      <c r="E755" s="75" t="s">
        <v>448</v>
      </c>
      <c r="F755" s="27" t="s">
        <v>1234</v>
      </c>
      <c r="G755" s="39" t="s">
        <v>269</v>
      </c>
      <c r="H755" s="40">
        <v>416091008</v>
      </c>
      <c r="I755" s="80">
        <f>SUMIF(Tabla1[SKU AVANTE],'Comanda F'!G755,Tabla1[PIEZAS])</f>
        <v>0</v>
      </c>
      <c r="J755" s="46">
        <v>180</v>
      </c>
      <c r="K755" s="29">
        <f t="shared" si="44"/>
        <v>0</v>
      </c>
      <c r="L755" s="28">
        <f t="shared" si="46"/>
        <v>208.79999999999998</v>
      </c>
      <c r="M755" s="30">
        <f t="shared" si="47"/>
        <v>0</v>
      </c>
    </row>
    <row r="756" spans="1:13" x14ac:dyDescent="0.25">
      <c r="A756" s="26">
        <v>35003</v>
      </c>
      <c r="B756" s="25" t="s">
        <v>1352</v>
      </c>
      <c r="C756" s="26" t="str">
        <f t="shared" si="45"/>
        <v>01549</v>
      </c>
      <c r="D756" s="26">
        <v>3</v>
      </c>
      <c r="E756" s="75" t="s">
        <v>448</v>
      </c>
      <c r="F756" s="27" t="s">
        <v>1235</v>
      </c>
      <c r="G756" s="39" t="s">
        <v>268</v>
      </c>
      <c r="H756" s="40">
        <v>416091007</v>
      </c>
      <c r="I756" s="80">
        <f>SUMIF(Tabla1[SKU AVANTE],'Comanda F'!G756,Tabla1[PIEZAS])</f>
        <v>0</v>
      </c>
      <c r="J756" s="46">
        <v>180</v>
      </c>
      <c r="K756" s="29">
        <f t="shared" si="44"/>
        <v>0</v>
      </c>
      <c r="L756" s="28">
        <f t="shared" si="46"/>
        <v>208.79999999999998</v>
      </c>
      <c r="M756" s="30">
        <f t="shared" si="47"/>
        <v>0</v>
      </c>
    </row>
    <row r="757" spans="1:13" x14ac:dyDescent="0.25">
      <c r="A757" s="26">
        <v>35003</v>
      </c>
      <c r="B757" s="25" t="s">
        <v>1352</v>
      </c>
      <c r="C757" s="26" t="str">
        <f t="shared" si="45"/>
        <v>01549</v>
      </c>
      <c r="D757" s="26">
        <v>4</v>
      </c>
      <c r="E757" s="75" t="s">
        <v>448</v>
      </c>
      <c r="F757" s="27" t="s">
        <v>1245</v>
      </c>
      <c r="G757" s="39" t="s">
        <v>270</v>
      </c>
      <c r="H757" s="40">
        <v>416091009</v>
      </c>
      <c r="I757" s="80">
        <f>SUMIF(Tabla1[SKU AVANTE],'Comanda F'!G757,Tabla1[PIEZAS])</f>
        <v>0</v>
      </c>
      <c r="J757" s="46">
        <v>180</v>
      </c>
      <c r="K757" s="29">
        <f t="shared" si="44"/>
        <v>0</v>
      </c>
      <c r="L757" s="28">
        <f t="shared" si="46"/>
        <v>208.79999999999998</v>
      </c>
      <c r="M757" s="30">
        <f t="shared" si="47"/>
        <v>0</v>
      </c>
    </row>
    <row r="758" spans="1:13" x14ac:dyDescent="0.25">
      <c r="A758" s="26">
        <v>35003</v>
      </c>
      <c r="B758" s="25" t="s">
        <v>1352</v>
      </c>
      <c r="C758" s="26" t="str">
        <f t="shared" si="45"/>
        <v>01549</v>
      </c>
      <c r="D758" s="26">
        <v>5</v>
      </c>
      <c r="E758" s="75" t="s">
        <v>448</v>
      </c>
      <c r="F758" s="27" t="s">
        <v>1254</v>
      </c>
      <c r="G758" s="39" t="s">
        <v>271</v>
      </c>
      <c r="H758" s="40">
        <v>416091010</v>
      </c>
      <c r="I758" s="80">
        <f>SUMIF(Tabla1[SKU AVANTE],'Comanda F'!G758,Tabla1[PIEZAS])</f>
        <v>0</v>
      </c>
      <c r="J758" s="46">
        <v>180</v>
      </c>
      <c r="K758" s="29">
        <f t="shared" si="44"/>
        <v>0</v>
      </c>
      <c r="L758" s="28">
        <f t="shared" si="46"/>
        <v>208.79999999999998</v>
      </c>
      <c r="M758" s="30">
        <f t="shared" si="47"/>
        <v>0</v>
      </c>
    </row>
    <row r="759" spans="1:13" x14ac:dyDescent="0.25">
      <c r="A759" s="26">
        <v>36980</v>
      </c>
      <c r="B759" s="25" t="s">
        <v>1353</v>
      </c>
      <c r="C759" s="26" t="str">
        <f t="shared" si="45"/>
        <v>00112</v>
      </c>
      <c r="D759" s="26">
        <v>1</v>
      </c>
      <c r="E759" s="75" t="s">
        <v>447</v>
      </c>
      <c r="F759" s="27" t="s">
        <v>1233</v>
      </c>
      <c r="G759" s="39" t="s">
        <v>844</v>
      </c>
      <c r="H759" s="40">
        <v>447418001</v>
      </c>
      <c r="I759" s="80">
        <f>SUMIF(Tabla1[SKU AVANTE],'Comanda F'!G759,Tabla1[PIEZAS])</f>
        <v>0</v>
      </c>
      <c r="J759" s="46">
        <v>92.1</v>
      </c>
      <c r="K759" s="29">
        <f t="shared" si="44"/>
        <v>0</v>
      </c>
      <c r="L759" s="28">
        <f t="shared" si="46"/>
        <v>106.83599999999998</v>
      </c>
      <c r="M759" s="30">
        <f t="shared" si="47"/>
        <v>0</v>
      </c>
    </row>
    <row r="760" spans="1:13" x14ac:dyDescent="0.25">
      <c r="A760" s="26">
        <v>36980</v>
      </c>
      <c r="B760" s="25" t="s">
        <v>1353</v>
      </c>
      <c r="C760" s="26" t="str">
        <f t="shared" si="45"/>
        <v>00112</v>
      </c>
      <c r="D760" s="26">
        <v>2</v>
      </c>
      <c r="E760" s="75" t="s">
        <v>447</v>
      </c>
      <c r="F760" s="27" t="s">
        <v>1234</v>
      </c>
      <c r="G760" s="39" t="s">
        <v>868</v>
      </c>
      <c r="H760" s="40">
        <v>447418002</v>
      </c>
      <c r="I760" s="80">
        <f>SUMIF(Tabla1[SKU AVANTE],'Comanda F'!G760,Tabla1[PIEZAS])</f>
        <v>0</v>
      </c>
      <c r="J760" s="46">
        <v>92.1</v>
      </c>
      <c r="K760" s="29">
        <f t="shared" si="44"/>
        <v>0</v>
      </c>
      <c r="L760" s="28">
        <f t="shared" si="46"/>
        <v>106.83599999999998</v>
      </c>
      <c r="M760" s="30">
        <f t="shared" si="47"/>
        <v>0</v>
      </c>
    </row>
    <row r="761" spans="1:13" x14ac:dyDescent="0.25">
      <c r="A761" s="26">
        <v>36980</v>
      </c>
      <c r="B761" s="25" t="s">
        <v>1353</v>
      </c>
      <c r="C761" s="26" t="str">
        <f t="shared" si="45"/>
        <v>00112</v>
      </c>
      <c r="D761" s="26">
        <v>3</v>
      </c>
      <c r="E761" s="75" t="s">
        <v>447</v>
      </c>
      <c r="F761" s="27" t="s">
        <v>1235</v>
      </c>
      <c r="G761" s="39" t="s">
        <v>860</v>
      </c>
      <c r="H761" s="40">
        <v>447418003</v>
      </c>
      <c r="I761" s="80">
        <f>SUMIF(Tabla1[SKU AVANTE],'Comanda F'!G761,Tabla1[PIEZAS])</f>
        <v>0</v>
      </c>
      <c r="J761" s="46">
        <v>92.1</v>
      </c>
      <c r="K761" s="29">
        <f t="shared" si="44"/>
        <v>0</v>
      </c>
      <c r="L761" s="28">
        <f t="shared" si="46"/>
        <v>106.83599999999998</v>
      </c>
      <c r="M761" s="30">
        <f t="shared" si="47"/>
        <v>0</v>
      </c>
    </row>
    <row r="762" spans="1:13" x14ac:dyDescent="0.25">
      <c r="A762" s="26">
        <v>36980</v>
      </c>
      <c r="B762" s="25" t="s">
        <v>1353</v>
      </c>
      <c r="C762" s="26" t="str">
        <f t="shared" si="45"/>
        <v>00112</v>
      </c>
      <c r="D762" s="26">
        <v>4</v>
      </c>
      <c r="E762" s="75" t="s">
        <v>447</v>
      </c>
      <c r="F762" s="27" t="s">
        <v>1236</v>
      </c>
      <c r="G762" s="39" t="s">
        <v>852</v>
      </c>
      <c r="H762" s="40">
        <v>447418004</v>
      </c>
      <c r="I762" s="80">
        <f>SUMIF(Tabla1[SKU AVANTE],'Comanda F'!G762,Tabla1[PIEZAS])</f>
        <v>0</v>
      </c>
      <c r="J762" s="46">
        <v>92.1</v>
      </c>
      <c r="K762" s="29">
        <f t="shared" si="44"/>
        <v>0</v>
      </c>
      <c r="L762" s="28">
        <f t="shared" si="46"/>
        <v>106.83599999999998</v>
      </c>
      <c r="M762" s="30">
        <f t="shared" si="47"/>
        <v>0</v>
      </c>
    </row>
    <row r="763" spans="1:13" x14ac:dyDescent="0.25">
      <c r="A763" s="26">
        <v>36980</v>
      </c>
      <c r="B763" s="25" t="s">
        <v>1353</v>
      </c>
      <c r="C763" s="26" t="str">
        <f t="shared" si="45"/>
        <v>00112</v>
      </c>
      <c r="D763" s="26">
        <v>5</v>
      </c>
      <c r="E763" s="75" t="s">
        <v>447</v>
      </c>
      <c r="F763" s="27" t="s">
        <v>1251</v>
      </c>
      <c r="G763" s="39" t="s">
        <v>836</v>
      </c>
      <c r="H763" s="40">
        <v>447418005</v>
      </c>
      <c r="I763" s="80">
        <f>SUMIF(Tabla1[SKU AVANTE],'Comanda F'!G763,Tabla1[PIEZAS])</f>
        <v>0</v>
      </c>
      <c r="J763" s="46">
        <v>110.83</v>
      </c>
      <c r="K763" s="29">
        <f t="shared" si="44"/>
        <v>0</v>
      </c>
      <c r="L763" s="28">
        <f t="shared" si="46"/>
        <v>128.56279999999998</v>
      </c>
      <c r="M763" s="30">
        <f t="shared" si="47"/>
        <v>0</v>
      </c>
    </row>
    <row r="764" spans="1:13" x14ac:dyDescent="0.25">
      <c r="A764" s="26">
        <v>36980</v>
      </c>
      <c r="B764" s="25" t="s">
        <v>1353</v>
      </c>
      <c r="C764" s="26" t="str">
        <f t="shared" si="45"/>
        <v>04050</v>
      </c>
      <c r="D764" s="26">
        <v>1</v>
      </c>
      <c r="E764" s="75" t="s">
        <v>668</v>
      </c>
      <c r="F764" s="27" t="s">
        <v>1233</v>
      </c>
      <c r="G764" s="39" t="s">
        <v>845</v>
      </c>
      <c r="H764" s="40">
        <v>447419001</v>
      </c>
      <c r="I764" s="80">
        <f>SUMIF(Tabla1[SKU AVANTE],'Comanda F'!G764,Tabla1[PIEZAS])</f>
        <v>0</v>
      </c>
      <c r="J764" s="46">
        <v>92.1</v>
      </c>
      <c r="K764" s="29">
        <f t="shared" si="44"/>
        <v>0</v>
      </c>
      <c r="L764" s="28">
        <f t="shared" si="46"/>
        <v>106.83599999999998</v>
      </c>
      <c r="M764" s="30">
        <f t="shared" si="47"/>
        <v>0</v>
      </c>
    </row>
    <row r="765" spans="1:13" x14ac:dyDescent="0.25">
      <c r="A765" s="26">
        <v>36980</v>
      </c>
      <c r="B765" s="25" t="s">
        <v>1353</v>
      </c>
      <c r="C765" s="26" t="str">
        <f t="shared" si="45"/>
        <v>04050</v>
      </c>
      <c r="D765" s="26">
        <v>2</v>
      </c>
      <c r="E765" s="75" t="s">
        <v>668</v>
      </c>
      <c r="F765" s="27" t="s">
        <v>1234</v>
      </c>
      <c r="G765" s="39" t="s">
        <v>869</v>
      </c>
      <c r="H765" s="40">
        <v>447419002</v>
      </c>
      <c r="I765" s="80">
        <f>SUMIF(Tabla1[SKU AVANTE],'Comanda F'!G765,Tabla1[PIEZAS])</f>
        <v>0</v>
      </c>
      <c r="J765" s="46">
        <v>92.1</v>
      </c>
      <c r="K765" s="29">
        <f t="shared" si="44"/>
        <v>0</v>
      </c>
      <c r="L765" s="28">
        <f t="shared" si="46"/>
        <v>106.83599999999998</v>
      </c>
      <c r="M765" s="30">
        <f t="shared" si="47"/>
        <v>0</v>
      </c>
    </row>
    <row r="766" spans="1:13" x14ac:dyDescent="0.25">
      <c r="A766" s="26">
        <v>36980</v>
      </c>
      <c r="B766" s="25" t="s">
        <v>1353</v>
      </c>
      <c r="C766" s="26" t="str">
        <f t="shared" si="45"/>
        <v>04050</v>
      </c>
      <c r="D766" s="26">
        <v>3</v>
      </c>
      <c r="E766" s="75" t="s">
        <v>668</v>
      </c>
      <c r="F766" s="27" t="s">
        <v>1235</v>
      </c>
      <c r="G766" s="39" t="s">
        <v>861</v>
      </c>
      <c r="H766" s="40">
        <v>447419003</v>
      </c>
      <c r="I766" s="80">
        <f>SUMIF(Tabla1[SKU AVANTE],'Comanda F'!G766,Tabla1[PIEZAS])</f>
        <v>0</v>
      </c>
      <c r="J766" s="46">
        <v>92.1</v>
      </c>
      <c r="K766" s="29">
        <f t="shared" si="44"/>
        <v>0</v>
      </c>
      <c r="L766" s="28">
        <f t="shared" si="46"/>
        <v>106.83599999999998</v>
      </c>
      <c r="M766" s="30">
        <f t="shared" si="47"/>
        <v>0</v>
      </c>
    </row>
    <row r="767" spans="1:13" x14ac:dyDescent="0.25">
      <c r="A767" s="26">
        <v>36980</v>
      </c>
      <c r="B767" s="25" t="s">
        <v>1353</v>
      </c>
      <c r="C767" s="26" t="str">
        <f t="shared" si="45"/>
        <v>04050</v>
      </c>
      <c r="D767" s="26">
        <v>4</v>
      </c>
      <c r="E767" s="75" t="s">
        <v>668</v>
      </c>
      <c r="F767" s="27" t="s">
        <v>1236</v>
      </c>
      <c r="G767" s="39" t="s">
        <v>853</v>
      </c>
      <c r="H767" s="40">
        <v>447419004</v>
      </c>
      <c r="I767" s="80">
        <f>SUMIF(Tabla1[SKU AVANTE],'Comanda F'!G767,Tabla1[PIEZAS])</f>
        <v>0</v>
      </c>
      <c r="J767" s="46">
        <v>92.1</v>
      </c>
      <c r="K767" s="29">
        <f t="shared" si="44"/>
        <v>0</v>
      </c>
      <c r="L767" s="28">
        <f t="shared" si="46"/>
        <v>106.83599999999998</v>
      </c>
      <c r="M767" s="30">
        <f t="shared" si="47"/>
        <v>0</v>
      </c>
    </row>
    <row r="768" spans="1:13" x14ac:dyDescent="0.25">
      <c r="A768" s="26">
        <v>36980</v>
      </c>
      <c r="B768" s="25" t="s">
        <v>1353</v>
      </c>
      <c r="C768" s="26" t="str">
        <f t="shared" si="45"/>
        <v>04050</v>
      </c>
      <c r="D768" s="26">
        <v>5</v>
      </c>
      <c r="E768" s="75" t="s">
        <v>668</v>
      </c>
      <c r="F768" s="27" t="s">
        <v>1251</v>
      </c>
      <c r="G768" s="39" t="s">
        <v>837</v>
      </c>
      <c r="H768" s="40">
        <v>447419005</v>
      </c>
      <c r="I768" s="80">
        <f>SUMIF(Tabla1[SKU AVANTE],'Comanda F'!G768,Tabla1[PIEZAS])</f>
        <v>0</v>
      </c>
      <c r="J768" s="46">
        <v>110.83</v>
      </c>
      <c r="K768" s="29">
        <f t="shared" si="44"/>
        <v>0</v>
      </c>
      <c r="L768" s="28">
        <f t="shared" si="46"/>
        <v>128.56279999999998</v>
      </c>
      <c r="M768" s="30">
        <f t="shared" si="47"/>
        <v>0</v>
      </c>
    </row>
    <row r="769" spans="1:13" x14ac:dyDescent="0.25">
      <c r="A769" s="26">
        <v>36980</v>
      </c>
      <c r="B769" s="25" t="s">
        <v>1353</v>
      </c>
      <c r="C769" s="26" t="str">
        <f t="shared" si="45"/>
        <v>05264</v>
      </c>
      <c r="D769" s="26">
        <v>1</v>
      </c>
      <c r="E769" s="75" t="s">
        <v>451</v>
      </c>
      <c r="F769" s="27" t="s">
        <v>1233</v>
      </c>
      <c r="G769" s="39" t="s">
        <v>847</v>
      </c>
      <c r="H769" s="40">
        <v>447421001</v>
      </c>
      <c r="I769" s="80">
        <f>SUMIF(Tabla1[SKU AVANTE],'Comanda F'!G769,Tabla1[PIEZAS])</f>
        <v>0</v>
      </c>
      <c r="J769" s="46">
        <v>92.1</v>
      </c>
      <c r="K769" s="29">
        <f t="shared" si="44"/>
        <v>0</v>
      </c>
      <c r="L769" s="28">
        <f t="shared" si="46"/>
        <v>106.83599999999998</v>
      </c>
      <c r="M769" s="30">
        <f t="shared" si="47"/>
        <v>0</v>
      </c>
    </row>
    <row r="770" spans="1:13" x14ac:dyDescent="0.25">
      <c r="A770" s="26">
        <v>36980</v>
      </c>
      <c r="B770" s="25" t="s">
        <v>1353</v>
      </c>
      <c r="C770" s="26" t="str">
        <f t="shared" si="45"/>
        <v>05264</v>
      </c>
      <c r="D770" s="26">
        <v>2</v>
      </c>
      <c r="E770" s="75" t="s">
        <v>451</v>
      </c>
      <c r="F770" s="27" t="s">
        <v>1234</v>
      </c>
      <c r="G770" s="39" t="s">
        <v>871</v>
      </c>
      <c r="H770" s="40">
        <v>447421002</v>
      </c>
      <c r="I770" s="80">
        <f>SUMIF(Tabla1[SKU AVANTE],'Comanda F'!G770,Tabla1[PIEZAS])</f>
        <v>0</v>
      </c>
      <c r="J770" s="46">
        <v>92.1</v>
      </c>
      <c r="K770" s="29">
        <f t="shared" si="44"/>
        <v>0</v>
      </c>
      <c r="L770" s="28">
        <f t="shared" si="46"/>
        <v>106.83599999999998</v>
      </c>
      <c r="M770" s="30">
        <f t="shared" si="47"/>
        <v>0</v>
      </c>
    </row>
    <row r="771" spans="1:13" x14ac:dyDescent="0.25">
      <c r="A771" s="26">
        <v>36980</v>
      </c>
      <c r="B771" s="25" t="s">
        <v>1353</v>
      </c>
      <c r="C771" s="26" t="str">
        <f t="shared" si="45"/>
        <v>05264</v>
      </c>
      <c r="D771" s="26">
        <v>3</v>
      </c>
      <c r="E771" s="75" t="s">
        <v>451</v>
      </c>
      <c r="F771" s="27" t="s">
        <v>1235</v>
      </c>
      <c r="G771" s="39" t="s">
        <v>863</v>
      </c>
      <c r="H771" s="40">
        <v>447421003</v>
      </c>
      <c r="I771" s="80">
        <f>SUMIF(Tabla1[SKU AVANTE],'Comanda F'!G771,Tabla1[PIEZAS])</f>
        <v>0</v>
      </c>
      <c r="J771" s="46">
        <v>92.1</v>
      </c>
      <c r="K771" s="29">
        <f t="shared" si="44"/>
        <v>0</v>
      </c>
      <c r="L771" s="28">
        <f t="shared" si="46"/>
        <v>106.83599999999998</v>
      </c>
      <c r="M771" s="30">
        <f t="shared" si="47"/>
        <v>0</v>
      </c>
    </row>
    <row r="772" spans="1:13" x14ac:dyDescent="0.25">
      <c r="A772" s="26">
        <v>36980</v>
      </c>
      <c r="B772" s="25" t="s">
        <v>1353</v>
      </c>
      <c r="C772" s="26" t="str">
        <f t="shared" si="45"/>
        <v>05264</v>
      </c>
      <c r="D772" s="26">
        <v>4</v>
      </c>
      <c r="E772" s="75" t="s">
        <v>451</v>
      </c>
      <c r="F772" s="27" t="s">
        <v>1236</v>
      </c>
      <c r="G772" s="39" t="s">
        <v>855</v>
      </c>
      <c r="H772" s="40">
        <v>447421004</v>
      </c>
      <c r="I772" s="80">
        <f>SUMIF(Tabla1[SKU AVANTE],'Comanda F'!G772,Tabla1[PIEZAS])</f>
        <v>0</v>
      </c>
      <c r="J772" s="46">
        <v>92.1</v>
      </c>
      <c r="K772" s="29">
        <f t="shared" si="44"/>
        <v>0</v>
      </c>
      <c r="L772" s="28">
        <f t="shared" si="46"/>
        <v>106.83599999999998</v>
      </c>
      <c r="M772" s="30">
        <f t="shared" si="47"/>
        <v>0</v>
      </c>
    </row>
    <row r="773" spans="1:13" x14ac:dyDescent="0.25">
      <c r="A773" s="26">
        <v>36980</v>
      </c>
      <c r="B773" s="25" t="s">
        <v>1353</v>
      </c>
      <c r="C773" s="26" t="str">
        <f t="shared" si="45"/>
        <v>05264</v>
      </c>
      <c r="D773" s="26">
        <v>5</v>
      </c>
      <c r="E773" s="75" t="s">
        <v>451</v>
      </c>
      <c r="F773" s="27" t="s">
        <v>1251</v>
      </c>
      <c r="G773" s="39" t="s">
        <v>839</v>
      </c>
      <c r="H773" s="40">
        <v>447421005</v>
      </c>
      <c r="I773" s="80">
        <f>SUMIF(Tabla1[SKU AVANTE],'Comanda F'!G773,Tabla1[PIEZAS])</f>
        <v>0</v>
      </c>
      <c r="J773" s="46">
        <v>110.83</v>
      </c>
      <c r="K773" s="29">
        <f t="shared" si="44"/>
        <v>0</v>
      </c>
      <c r="L773" s="28">
        <f t="shared" si="46"/>
        <v>128.56279999999998</v>
      </c>
      <c r="M773" s="30">
        <f t="shared" si="47"/>
        <v>0</v>
      </c>
    </row>
    <row r="774" spans="1:13" x14ac:dyDescent="0.25">
      <c r="A774" s="26">
        <v>36980</v>
      </c>
      <c r="B774" s="25" t="s">
        <v>1353</v>
      </c>
      <c r="C774" s="26" t="str">
        <f t="shared" si="45"/>
        <v>05172</v>
      </c>
      <c r="D774" s="26">
        <v>1</v>
      </c>
      <c r="E774" s="75" t="s">
        <v>454</v>
      </c>
      <c r="F774" s="27" t="s">
        <v>1233</v>
      </c>
      <c r="G774" s="39" t="s">
        <v>846</v>
      </c>
      <c r="H774" s="40">
        <v>447420001</v>
      </c>
      <c r="I774" s="80">
        <f>SUMIF(Tabla1[SKU AVANTE],'Comanda F'!G774,Tabla1[PIEZAS])</f>
        <v>0</v>
      </c>
      <c r="J774" s="46">
        <v>92.1</v>
      </c>
      <c r="K774" s="29">
        <f t="shared" si="44"/>
        <v>0</v>
      </c>
      <c r="L774" s="28">
        <f t="shared" si="46"/>
        <v>106.83599999999998</v>
      </c>
      <c r="M774" s="30">
        <f t="shared" si="47"/>
        <v>0</v>
      </c>
    </row>
    <row r="775" spans="1:13" x14ac:dyDescent="0.25">
      <c r="A775" s="26">
        <v>36980</v>
      </c>
      <c r="B775" s="25" t="s">
        <v>1353</v>
      </c>
      <c r="C775" s="26" t="str">
        <f t="shared" si="45"/>
        <v>05172</v>
      </c>
      <c r="D775" s="26">
        <v>2</v>
      </c>
      <c r="E775" s="75" t="s">
        <v>454</v>
      </c>
      <c r="F775" s="27" t="s">
        <v>1234</v>
      </c>
      <c r="G775" s="39" t="s">
        <v>870</v>
      </c>
      <c r="H775" s="40">
        <v>447420002</v>
      </c>
      <c r="I775" s="80">
        <f>SUMIF(Tabla1[SKU AVANTE],'Comanda F'!G775,Tabla1[PIEZAS])</f>
        <v>0</v>
      </c>
      <c r="J775" s="46">
        <v>92.1</v>
      </c>
      <c r="K775" s="29">
        <f t="shared" ref="K775:K838" si="48">I775*J775</f>
        <v>0</v>
      </c>
      <c r="L775" s="28">
        <f t="shared" si="46"/>
        <v>106.83599999999998</v>
      </c>
      <c r="M775" s="30">
        <f t="shared" si="47"/>
        <v>0</v>
      </c>
    </row>
    <row r="776" spans="1:13" x14ac:dyDescent="0.25">
      <c r="A776" s="26">
        <v>36980</v>
      </c>
      <c r="B776" s="25" t="s">
        <v>1353</v>
      </c>
      <c r="C776" s="26" t="str">
        <f t="shared" ref="C776:C839" si="49">RIGHT(G776,5)</f>
        <v>05172</v>
      </c>
      <c r="D776" s="26">
        <v>3</v>
      </c>
      <c r="E776" s="75" t="s">
        <v>454</v>
      </c>
      <c r="F776" s="27" t="s">
        <v>1235</v>
      </c>
      <c r="G776" s="39" t="s">
        <v>862</v>
      </c>
      <c r="H776" s="40">
        <v>447420003</v>
      </c>
      <c r="I776" s="80">
        <f>SUMIF(Tabla1[SKU AVANTE],'Comanda F'!G776,Tabla1[PIEZAS])</f>
        <v>0</v>
      </c>
      <c r="J776" s="46">
        <v>92.1</v>
      </c>
      <c r="K776" s="29">
        <f t="shared" si="48"/>
        <v>0</v>
      </c>
      <c r="L776" s="28">
        <f t="shared" ref="L776:L839" si="50">+J776*1.16</f>
        <v>106.83599999999998</v>
      </c>
      <c r="M776" s="30">
        <f t="shared" ref="M776:M839" si="51">+I776*L776</f>
        <v>0</v>
      </c>
    </row>
    <row r="777" spans="1:13" x14ac:dyDescent="0.25">
      <c r="A777" s="26">
        <v>36980</v>
      </c>
      <c r="B777" s="25" t="s">
        <v>1353</v>
      </c>
      <c r="C777" s="26" t="str">
        <f t="shared" si="49"/>
        <v>05172</v>
      </c>
      <c r="D777" s="26">
        <v>4</v>
      </c>
      <c r="E777" s="75" t="s">
        <v>454</v>
      </c>
      <c r="F777" s="27" t="s">
        <v>1236</v>
      </c>
      <c r="G777" s="39" t="s">
        <v>854</v>
      </c>
      <c r="H777" s="40">
        <v>447420004</v>
      </c>
      <c r="I777" s="80">
        <f>SUMIF(Tabla1[SKU AVANTE],'Comanda F'!G777,Tabla1[PIEZAS])</f>
        <v>0</v>
      </c>
      <c r="J777" s="46">
        <v>92.1</v>
      </c>
      <c r="K777" s="29">
        <f t="shared" si="48"/>
        <v>0</v>
      </c>
      <c r="L777" s="28">
        <f t="shared" si="50"/>
        <v>106.83599999999998</v>
      </c>
      <c r="M777" s="30">
        <f t="shared" si="51"/>
        <v>0</v>
      </c>
    </row>
    <row r="778" spans="1:13" x14ac:dyDescent="0.25">
      <c r="A778" s="26">
        <v>36980</v>
      </c>
      <c r="B778" s="25" t="s">
        <v>1353</v>
      </c>
      <c r="C778" s="26" t="str">
        <f t="shared" si="49"/>
        <v>05172</v>
      </c>
      <c r="D778" s="26">
        <v>5</v>
      </c>
      <c r="E778" s="75" t="s">
        <v>454</v>
      </c>
      <c r="F778" s="27" t="s">
        <v>1251</v>
      </c>
      <c r="G778" s="39" t="s">
        <v>838</v>
      </c>
      <c r="H778" s="40">
        <v>447420005</v>
      </c>
      <c r="I778" s="80">
        <f>SUMIF(Tabla1[SKU AVANTE],'Comanda F'!G778,Tabla1[PIEZAS])</f>
        <v>0</v>
      </c>
      <c r="J778" s="46">
        <v>110.83</v>
      </c>
      <c r="K778" s="29">
        <f t="shared" si="48"/>
        <v>0</v>
      </c>
      <c r="L778" s="28">
        <f t="shared" si="50"/>
        <v>128.56279999999998</v>
      </c>
      <c r="M778" s="30">
        <f t="shared" si="51"/>
        <v>0</v>
      </c>
    </row>
    <row r="779" spans="1:13" ht="24" x14ac:dyDescent="0.25">
      <c r="A779" s="26">
        <v>36980</v>
      </c>
      <c r="B779" s="25" t="s">
        <v>1353</v>
      </c>
      <c r="C779" s="26" t="str">
        <f t="shared" si="49"/>
        <v>F5100</v>
      </c>
      <c r="D779" s="26">
        <v>1</v>
      </c>
      <c r="E779" s="75" t="s">
        <v>669</v>
      </c>
      <c r="F779" s="27" t="s">
        <v>1233</v>
      </c>
      <c r="G779" s="39" t="s">
        <v>850</v>
      </c>
      <c r="H779" s="40">
        <v>447424001</v>
      </c>
      <c r="I779" s="80">
        <f>SUMIF(Tabla1[SKU AVANTE],'Comanda F'!G779,Tabla1[PIEZAS])</f>
        <v>0</v>
      </c>
      <c r="J779" s="46">
        <v>92.1</v>
      </c>
      <c r="K779" s="29">
        <f t="shared" si="48"/>
        <v>0</v>
      </c>
      <c r="L779" s="28">
        <f t="shared" si="50"/>
        <v>106.83599999999998</v>
      </c>
      <c r="M779" s="30">
        <f t="shared" si="51"/>
        <v>0</v>
      </c>
    </row>
    <row r="780" spans="1:13" ht="24" x14ac:dyDescent="0.25">
      <c r="A780" s="26">
        <v>36980</v>
      </c>
      <c r="B780" s="25" t="s">
        <v>1353</v>
      </c>
      <c r="C780" s="26" t="str">
        <f t="shared" si="49"/>
        <v>F5100</v>
      </c>
      <c r="D780" s="26">
        <v>2</v>
      </c>
      <c r="E780" s="75" t="s">
        <v>669</v>
      </c>
      <c r="F780" s="27" t="s">
        <v>1234</v>
      </c>
      <c r="G780" s="39" t="s">
        <v>874</v>
      </c>
      <c r="H780" s="40">
        <v>447424002</v>
      </c>
      <c r="I780" s="80">
        <f>SUMIF(Tabla1[SKU AVANTE],'Comanda F'!G780,Tabla1[PIEZAS])</f>
        <v>0</v>
      </c>
      <c r="J780" s="46">
        <v>92.1</v>
      </c>
      <c r="K780" s="29">
        <f t="shared" si="48"/>
        <v>0</v>
      </c>
      <c r="L780" s="28">
        <f t="shared" si="50"/>
        <v>106.83599999999998</v>
      </c>
      <c r="M780" s="30">
        <f t="shared" si="51"/>
        <v>0</v>
      </c>
    </row>
    <row r="781" spans="1:13" ht="24" x14ac:dyDescent="0.25">
      <c r="A781" s="26">
        <v>36980</v>
      </c>
      <c r="B781" s="25" t="s">
        <v>1353</v>
      </c>
      <c r="C781" s="26" t="str">
        <f t="shared" si="49"/>
        <v>F5100</v>
      </c>
      <c r="D781" s="26">
        <v>3</v>
      </c>
      <c r="E781" s="75" t="s">
        <v>669</v>
      </c>
      <c r="F781" s="27" t="s">
        <v>1235</v>
      </c>
      <c r="G781" s="39" t="s">
        <v>866</v>
      </c>
      <c r="H781" s="40">
        <v>447424003</v>
      </c>
      <c r="I781" s="80">
        <f>SUMIF(Tabla1[SKU AVANTE],'Comanda F'!G781,Tabla1[PIEZAS])</f>
        <v>0</v>
      </c>
      <c r="J781" s="46">
        <v>92.1</v>
      </c>
      <c r="K781" s="29">
        <f t="shared" si="48"/>
        <v>0</v>
      </c>
      <c r="L781" s="28">
        <f t="shared" si="50"/>
        <v>106.83599999999998</v>
      </c>
      <c r="M781" s="30">
        <f t="shared" si="51"/>
        <v>0</v>
      </c>
    </row>
    <row r="782" spans="1:13" ht="24" x14ac:dyDescent="0.25">
      <c r="A782" s="26">
        <v>36980</v>
      </c>
      <c r="B782" s="25" t="s">
        <v>1353</v>
      </c>
      <c r="C782" s="26" t="str">
        <f t="shared" si="49"/>
        <v>F5100</v>
      </c>
      <c r="D782" s="26">
        <v>4</v>
      </c>
      <c r="E782" s="75" t="s">
        <v>669</v>
      </c>
      <c r="F782" s="27" t="s">
        <v>1236</v>
      </c>
      <c r="G782" s="39" t="s">
        <v>858</v>
      </c>
      <c r="H782" s="40">
        <v>447424004</v>
      </c>
      <c r="I782" s="80">
        <f>SUMIF(Tabla1[SKU AVANTE],'Comanda F'!G782,Tabla1[PIEZAS])</f>
        <v>0</v>
      </c>
      <c r="J782" s="46">
        <v>92.1</v>
      </c>
      <c r="K782" s="29">
        <f t="shared" si="48"/>
        <v>0</v>
      </c>
      <c r="L782" s="28">
        <f t="shared" si="50"/>
        <v>106.83599999999998</v>
      </c>
      <c r="M782" s="30">
        <f t="shared" si="51"/>
        <v>0</v>
      </c>
    </row>
    <row r="783" spans="1:13" ht="24" x14ac:dyDescent="0.25">
      <c r="A783" s="26">
        <v>36980</v>
      </c>
      <c r="B783" s="25" t="s">
        <v>1353</v>
      </c>
      <c r="C783" s="26" t="str">
        <f t="shared" si="49"/>
        <v>F5100</v>
      </c>
      <c r="D783" s="26">
        <v>5</v>
      </c>
      <c r="E783" s="75" t="s">
        <v>669</v>
      </c>
      <c r="F783" s="27" t="s">
        <v>1251</v>
      </c>
      <c r="G783" s="39" t="s">
        <v>842</v>
      </c>
      <c r="H783" s="40">
        <v>447424005</v>
      </c>
      <c r="I783" s="80">
        <f>SUMIF(Tabla1[SKU AVANTE],'Comanda F'!G783,Tabla1[PIEZAS])</f>
        <v>0</v>
      </c>
      <c r="J783" s="46">
        <v>110.83</v>
      </c>
      <c r="K783" s="29">
        <f t="shared" si="48"/>
        <v>0</v>
      </c>
      <c r="L783" s="28">
        <f t="shared" si="50"/>
        <v>128.56279999999998</v>
      </c>
      <c r="M783" s="30">
        <f t="shared" si="51"/>
        <v>0</v>
      </c>
    </row>
    <row r="784" spans="1:13" x14ac:dyDescent="0.25">
      <c r="A784" s="26">
        <v>36980</v>
      </c>
      <c r="B784" s="25" t="s">
        <v>1353</v>
      </c>
      <c r="C784" s="26" t="str">
        <f t="shared" si="49"/>
        <v>D5359</v>
      </c>
      <c r="D784" s="26">
        <v>1</v>
      </c>
      <c r="E784" s="75" t="s">
        <v>461</v>
      </c>
      <c r="F784" s="27" t="s">
        <v>1233</v>
      </c>
      <c r="G784" s="39" t="s">
        <v>848</v>
      </c>
      <c r="H784" s="40">
        <v>447422001</v>
      </c>
      <c r="I784" s="80">
        <f>SUMIF(Tabla1[SKU AVANTE],'Comanda F'!G784,Tabla1[PIEZAS])</f>
        <v>0</v>
      </c>
      <c r="J784" s="46">
        <v>92.1</v>
      </c>
      <c r="K784" s="29">
        <f t="shared" si="48"/>
        <v>0</v>
      </c>
      <c r="L784" s="28">
        <f t="shared" si="50"/>
        <v>106.83599999999998</v>
      </c>
      <c r="M784" s="30">
        <f t="shared" si="51"/>
        <v>0</v>
      </c>
    </row>
    <row r="785" spans="1:13" x14ac:dyDescent="0.25">
      <c r="A785" s="26">
        <v>36980</v>
      </c>
      <c r="B785" s="25" t="s">
        <v>1353</v>
      </c>
      <c r="C785" s="26" t="str">
        <f t="shared" si="49"/>
        <v>D5359</v>
      </c>
      <c r="D785" s="26">
        <v>2</v>
      </c>
      <c r="E785" s="75" t="s">
        <v>461</v>
      </c>
      <c r="F785" s="27" t="s">
        <v>1234</v>
      </c>
      <c r="G785" s="39" t="s">
        <v>872</v>
      </c>
      <c r="H785" s="40">
        <v>447422002</v>
      </c>
      <c r="I785" s="80">
        <f>SUMIF(Tabla1[SKU AVANTE],'Comanda F'!G785,Tabla1[PIEZAS])</f>
        <v>0</v>
      </c>
      <c r="J785" s="46">
        <v>92.1</v>
      </c>
      <c r="K785" s="29">
        <f t="shared" si="48"/>
        <v>0</v>
      </c>
      <c r="L785" s="28">
        <f t="shared" si="50"/>
        <v>106.83599999999998</v>
      </c>
      <c r="M785" s="30">
        <f t="shared" si="51"/>
        <v>0</v>
      </c>
    </row>
    <row r="786" spans="1:13" x14ac:dyDescent="0.25">
      <c r="A786" s="26">
        <v>36980</v>
      </c>
      <c r="B786" s="25" t="s">
        <v>1353</v>
      </c>
      <c r="C786" s="26" t="str">
        <f t="shared" si="49"/>
        <v>D5359</v>
      </c>
      <c r="D786" s="26">
        <v>3</v>
      </c>
      <c r="E786" s="75" t="s">
        <v>461</v>
      </c>
      <c r="F786" s="27" t="s">
        <v>1235</v>
      </c>
      <c r="G786" s="39" t="s">
        <v>864</v>
      </c>
      <c r="H786" s="40">
        <v>447422003</v>
      </c>
      <c r="I786" s="80">
        <f>SUMIF(Tabla1[SKU AVANTE],'Comanda F'!G786,Tabla1[PIEZAS])</f>
        <v>0</v>
      </c>
      <c r="J786" s="46">
        <v>92.1</v>
      </c>
      <c r="K786" s="29">
        <f t="shared" si="48"/>
        <v>0</v>
      </c>
      <c r="L786" s="28">
        <f t="shared" si="50"/>
        <v>106.83599999999998</v>
      </c>
      <c r="M786" s="30">
        <f t="shared" si="51"/>
        <v>0</v>
      </c>
    </row>
    <row r="787" spans="1:13" x14ac:dyDescent="0.25">
      <c r="A787" s="26">
        <v>36980</v>
      </c>
      <c r="B787" s="25" t="s">
        <v>1353</v>
      </c>
      <c r="C787" s="26" t="str">
        <f t="shared" si="49"/>
        <v>D5359</v>
      </c>
      <c r="D787" s="26">
        <v>4</v>
      </c>
      <c r="E787" s="75" t="s">
        <v>461</v>
      </c>
      <c r="F787" s="27" t="s">
        <v>1236</v>
      </c>
      <c r="G787" s="39" t="s">
        <v>856</v>
      </c>
      <c r="H787" s="40">
        <v>447422004</v>
      </c>
      <c r="I787" s="80">
        <f>SUMIF(Tabla1[SKU AVANTE],'Comanda F'!G787,Tabla1[PIEZAS])</f>
        <v>0</v>
      </c>
      <c r="J787" s="46">
        <v>92.1</v>
      </c>
      <c r="K787" s="29">
        <f t="shared" si="48"/>
        <v>0</v>
      </c>
      <c r="L787" s="28">
        <f t="shared" si="50"/>
        <v>106.83599999999998</v>
      </c>
      <c r="M787" s="30">
        <f t="shared" si="51"/>
        <v>0</v>
      </c>
    </row>
    <row r="788" spans="1:13" x14ac:dyDescent="0.25">
      <c r="A788" s="26">
        <v>36980</v>
      </c>
      <c r="B788" s="25" t="s">
        <v>1353</v>
      </c>
      <c r="C788" s="26" t="str">
        <f t="shared" si="49"/>
        <v>D5359</v>
      </c>
      <c r="D788" s="26">
        <v>5</v>
      </c>
      <c r="E788" s="75" t="s">
        <v>461</v>
      </c>
      <c r="F788" s="27" t="s">
        <v>1251</v>
      </c>
      <c r="G788" s="39" t="s">
        <v>840</v>
      </c>
      <c r="H788" s="40">
        <v>447422005</v>
      </c>
      <c r="I788" s="80">
        <f>SUMIF(Tabla1[SKU AVANTE],'Comanda F'!G788,Tabla1[PIEZAS])</f>
        <v>0</v>
      </c>
      <c r="J788" s="46">
        <v>110.83</v>
      </c>
      <c r="K788" s="29">
        <f t="shared" si="48"/>
        <v>0</v>
      </c>
      <c r="L788" s="28">
        <f t="shared" si="50"/>
        <v>128.56279999999998</v>
      </c>
      <c r="M788" s="30">
        <f t="shared" si="51"/>
        <v>0</v>
      </c>
    </row>
    <row r="789" spans="1:13" x14ac:dyDescent="0.25">
      <c r="A789" s="26">
        <v>36980</v>
      </c>
      <c r="B789" s="25" t="s">
        <v>1353</v>
      </c>
      <c r="C789" s="26" t="str">
        <f t="shared" si="49"/>
        <v>L5504</v>
      </c>
      <c r="D789" s="26">
        <v>1</v>
      </c>
      <c r="E789" s="75" t="s">
        <v>455</v>
      </c>
      <c r="F789" s="27" t="s">
        <v>1233</v>
      </c>
      <c r="G789" s="39" t="s">
        <v>851</v>
      </c>
      <c r="H789" s="40">
        <v>447425001</v>
      </c>
      <c r="I789" s="80">
        <f>SUMIF(Tabla1[SKU AVANTE],'Comanda F'!G789,Tabla1[PIEZAS])</f>
        <v>0</v>
      </c>
      <c r="J789" s="46">
        <v>92.1</v>
      </c>
      <c r="K789" s="29">
        <f t="shared" si="48"/>
        <v>0</v>
      </c>
      <c r="L789" s="28">
        <f t="shared" si="50"/>
        <v>106.83599999999998</v>
      </c>
      <c r="M789" s="30">
        <f t="shared" si="51"/>
        <v>0</v>
      </c>
    </row>
    <row r="790" spans="1:13" x14ac:dyDescent="0.25">
      <c r="A790" s="26">
        <v>36980</v>
      </c>
      <c r="B790" s="25" t="s">
        <v>1353</v>
      </c>
      <c r="C790" s="26" t="str">
        <f t="shared" si="49"/>
        <v>L5504</v>
      </c>
      <c r="D790" s="26">
        <v>2</v>
      </c>
      <c r="E790" s="75" t="s">
        <v>455</v>
      </c>
      <c r="F790" s="27" t="s">
        <v>1234</v>
      </c>
      <c r="G790" s="39" t="s">
        <v>875</v>
      </c>
      <c r="H790" s="40">
        <v>447425002</v>
      </c>
      <c r="I790" s="80">
        <f>SUMIF(Tabla1[SKU AVANTE],'Comanda F'!G790,Tabla1[PIEZAS])</f>
        <v>0</v>
      </c>
      <c r="J790" s="46">
        <v>92.1</v>
      </c>
      <c r="K790" s="29">
        <f t="shared" si="48"/>
        <v>0</v>
      </c>
      <c r="L790" s="28">
        <f t="shared" si="50"/>
        <v>106.83599999999998</v>
      </c>
      <c r="M790" s="30">
        <f t="shared" si="51"/>
        <v>0</v>
      </c>
    </row>
    <row r="791" spans="1:13" x14ac:dyDescent="0.25">
      <c r="A791" s="26">
        <v>36980</v>
      </c>
      <c r="B791" s="25" t="s">
        <v>1353</v>
      </c>
      <c r="C791" s="26" t="str">
        <f t="shared" si="49"/>
        <v>L5504</v>
      </c>
      <c r="D791" s="26">
        <v>3</v>
      </c>
      <c r="E791" s="75" t="s">
        <v>455</v>
      </c>
      <c r="F791" s="27" t="s">
        <v>1235</v>
      </c>
      <c r="G791" s="39" t="s">
        <v>867</v>
      </c>
      <c r="H791" s="40">
        <v>447425003</v>
      </c>
      <c r="I791" s="80">
        <f>SUMIF(Tabla1[SKU AVANTE],'Comanda F'!G791,Tabla1[PIEZAS])</f>
        <v>0</v>
      </c>
      <c r="J791" s="46">
        <v>92.1</v>
      </c>
      <c r="K791" s="29">
        <f t="shared" si="48"/>
        <v>0</v>
      </c>
      <c r="L791" s="28">
        <f t="shared" si="50"/>
        <v>106.83599999999998</v>
      </c>
      <c r="M791" s="30">
        <f t="shared" si="51"/>
        <v>0</v>
      </c>
    </row>
    <row r="792" spans="1:13" x14ac:dyDescent="0.25">
      <c r="A792" s="26">
        <v>36980</v>
      </c>
      <c r="B792" s="25" t="s">
        <v>1353</v>
      </c>
      <c r="C792" s="26" t="str">
        <f t="shared" si="49"/>
        <v>L5504</v>
      </c>
      <c r="D792" s="26">
        <v>4</v>
      </c>
      <c r="E792" s="75" t="s">
        <v>455</v>
      </c>
      <c r="F792" s="27" t="s">
        <v>1236</v>
      </c>
      <c r="G792" s="39" t="s">
        <v>859</v>
      </c>
      <c r="H792" s="40">
        <v>447425004</v>
      </c>
      <c r="I792" s="80">
        <f>SUMIF(Tabla1[SKU AVANTE],'Comanda F'!G792,Tabla1[PIEZAS])</f>
        <v>0</v>
      </c>
      <c r="J792" s="46">
        <v>92.1</v>
      </c>
      <c r="K792" s="29">
        <f t="shared" si="48"/>
        <v>0</v>
      </c>
      <c r="L792" s="28">
        <f t="shared" si="50"/>
        <v>106.83599999999998</v>
      </c>
      <c r="M792" s="30">
        <f t="shared" si="51"/>
        <v>0</v>
      </c>
    </row>
    <row r="793" spans="1:13" x14ac:dyDescent="0.25">
      <c r="A793" s="26">
        <v>36980</v>
      </c>
      <c r="B793" s="25" t="s">
        <v>1353</v>
      </c>
      <c r="C793" s="26" t="str">
        <f t="shared" si="49"/>
        <v>L5504</v>
      </c>
      <c r="D793" s="26">
        <v>5</v>
      </c>
      <c r="E793" s="75" t="s">
        <v>455</v>
      </c>
      <c r="F793" s="27" t="s">
        <v>1251</v>
      </c>
      <c r="G793" s="39" t="s">
        <v>843</v>
      </c>
      <c r="H793" s="40">
        <v>447425005</v>
      </c>
      <c r="I793" s="80">
        <f>SUMIF(Tabla1[SKU AVANTE],'Comanda F'!G793,Tabla1[PIEZAS])</f>
        <v>0</v>
      </c>
      <c r="J793" s="46">
        <v>110.83</v>
      </c>
      <c r="K793" s="29">
        <f t="shared" si="48"/>
        <v>0</v>
      </c>
      <c r="L793" s="28">
        <f t="shared" si="50"/>
        <v>128.56279999999998</v>
      </c>
      <c r="M793" s="30">
        <f t="shared" si="51"/>
        <v>0</v>
      </c>
    </row>
    <row r="794" spans="1:13" x14ac:dyDescent="0.25">
      <c r="A794" s="26">
        <v>36980</v>
      </c>
      <c r="B794" s="25" t="s">
        <v>1353</v>
      </c>
      <c r="C794" s="26" t="str">
        <f t="shared" si="49"/>
        <v>D5835</v>
      </c>
      <c r="D794" s="26">
        <v>1</v>
      </c>
      <c r="E794" s="75" t="s">
        <v>731</v>
      </c>
      <c r="F794" s="27" t="s">
        <v>1233</v>
      </c>
      <c r="G794" s="39" t="s">
        <v>849</v>
      </c>
      <c r="H794" s="40">
        <v>447423001</v>
      </c>
      <c r="I794" s="80">
        <f>SUMIF(Tabla1[SKU AVANTE],'Comanda F'!G794,Tabla1[PIEZAS])</f>
        <v>0</v>
      </c>
      <c r="J794" s="46">
        <v>92.1</v>
      </c>
      <c r="K794" s="29">
        <f t="shared" si="48"/>
        <v>0</v>
      </c>
      <c r="L794" s="28">
        <f t="shared" si="50"/>
        <v>106.83599999999998</v>
      </c>
      <c r="M794" s="30">
        <f t="shared" si="51"/>
        <v>0</v>
      </c>
    </row>
    <row r="795" spans="1:13" x14ac:dyDescent="0.25">
      <c r="A795" s="26">
        <v>36980</v>
      </c>
      <c r="B795" s="25" t="s">
        <v>1353</v>
      </c>
      <c r="C795" s="26" t="str">
        <f t="shared" si="49"/>
        <v>D5835</v>
      </c>
      <c r="D795" s="26">
        <v>2</v>
      </c>
      <c r="E795" s="75" t="s">
        <v>731</v>
      </c>
      <c r="F795" s="27" t="s">
        <v>1234</v>
      </c>
      <c r="G795" s="39" t="s">
        <v>873</v>
      </c>
      <c r="H795" s="40">
        <v>447423002</v>
      </c>
      <c r="I795" s="80">
        <f>SUMIF(Tabla1[SKU AVANTE],'Comanda F'!G795,Tabla1[PIEZAS])</f>
        <v>0</v>
      </c>
      <c r="J795" s="46">
        <v>92.1</v>
      </c>
      <c r="K795" s="29">
        <f t="shared" si="48"/>
        <v>0</v>
      </c>
      <c r="L795" s="28">
        <f t="shared" si="50"/>
        <v>106.83599999999998</v>
      </c>
      <c r="M795" s="30">
        <f t="shared" si="51"/>
        <v>0</v>
      </c>
    </row>
    <row r="796" spans="1:13" x14ac:dyDescent="0.25">
      <c r="A796" s="26">
        <v>36980</v>
      </c>
      <c r="B796" s="25" t="s">
        <v>1353</v>
      </c>
      <c r="C796" s="26" t="str">
        <f t="shared" si="49"/>
        <v>D5835</v>
      </c>
      <c r="D796" s="26">
        <v>3</v>
      </c>
      <c r="E796" s="75" t="s">
        <v>731</v>
      </c>
      <c r="F796" s="27" t="s">
        <v>1235</v>
      </c>
      <c r="G796" s="39" t="s">
        <v>865</v>
      </c>
      <c r="H796" s="40">
        <v>447423003</v>
      </c>
      <c r="I796" s="80">
        <f>SUMIF(Tabla1[SKU AVANTE],'Comanda F'!G796,Tabla1[PIEZAS])</f>
        <v>0</v>
      </c>
      <c r="J796" s="46">
        <v>92.1</v>
      </c>
      <c r="K796" s="29">
        <f t="shared" si="48"/>
        <v>0</v>
      </c>
      <c r="L796" s="28">
        <f t="shared" si="50"/>
        <v>106.83599999999998</v>
      </c>
      <c r="M796" s="30">
        <f t="shared" si="51"/>
        <v>0</v>
      </c>
    </row>
    <row r="797" spans="1:13" x14ac:dyDescent="0.25">
      <c r="A797" s="26">
        <v>36980</v>
      </c>
      <c r="B797" s="25" t="s">
        <v>1353</v>
      </c>
      <c r="C797" s="26" t="str">
        <f t="shared" si="49"/>
        <v>D5835</v>
      </c>
      <c r="D797" s="26">
        <v>4</v>
      </c>
      <c r="E797" s="75" t="s">
        <v>731</v>
      </c>
      <c r="F797" s="27" t="s">
        <v>1236</v>
      </c>
      <c r="G797" s="39" t="s">
        <v>857</v>
      </c>
      <c r="H797" s="40">
        <v>447423004</v>
      </c>
      <c r="I797" s="80">
        <f>SUMIF(Tabla1[SKU AVANTE],'Comanda F'!G797,Tabla1[PIEZAS])</f>
        <v>0</v>
      </c>
      <c r="J797" s="46">
        <v>92.1</v>
      </c>
      <c r="K797" s="29">
        <f t="shared" si="48"/>
        <v>0</v>
      </c>
      <c r="L797" s="28">
        <f t="shared" si="50"/>
        <v>106.83599999999998</v>
      </c>
      <c r="M797" s="30">
        <f t="shared" si="51"/>
        <v>0</v>
      </c>
    </row>
    <row r="798" spans="1:13" x14ac:dyDescent="0.25">
      <c r="A798" s="26">
        <v>36980</v>
      </c>
      <c r="B798" s="25" t="s">
        <v>1353</v>
      </c>
      <c r="C798" s="26" t="str">
        <f t="shared" si="49"/>
        <v>D5835</v>
      </c>
      <c r="D798" s="26">
        <v>5</v>
      </c>
      <c r="E798" s="75" t="s">
        <v>731</v>
      </c>
      <c r="F798" s="27" t="s">
        <v>1251</v>
      </c>
      <c r="G798" s="39" t="s">
        <v>841</v>
      </c>
      <c r="H798" s="40">
        <v>447423005</v>
      </c>
      <c r="I798" s="80">
        <f>SUMIF(Tabla1[SKU AVANTE],'Comanda F'!G798,Tabla1[PIEZAS])</f>
        <v>0</v>
      </c>
      <c r="J798" s="46">
        <v>110.83</v>
      </c>
      <c r="K798" s="29">
        <f t="shared" si="48"/>
        <v>0</v>
      </c>
      <c r="L798" s="28">
        <f t="shared" si="50"/>
        <v>128.56279999999998</v>
      </c>
      <c r="M798" s="30">
        <f t="shared" si="51"/>
        <v>0</v>
      </c>
    </row>
    <row r="799" spans="1:13" x14ac:dyDescent="0.25">
      <c r="A799" s="26">
        <v>36981</v>
      </c>
      <c r="B799" s="25" t="s">
        <v>1354</v>
      </c>
      <c r="C799" s="26" t="str">
        <f t="shared" si="49"/>
        <v>00112</v>
      </c>
      <c r="D799" s="26">
        <v>1</v>
      </c>
      <c r="E799" s="75" t="s">
        <v>447</v>
      </c>
      <c r="F799" s="27" t="s">
        <v>1233</v>
      </c>
      <c r="G799" s="39" t="s">
        <v>884</v>
      </c>
      <c r="H799" s="40">
        <v>447426001</v>
      </c>
      <c r="I799" s="80">
        <f>SUMIF(Tabla1[SKU AVANTE],'Comanda F'!G799,Tabla1[PIEZAS])</f>
        <v>0</v>
      </c>
      <c r="J799" s="46">
        <v>92.1</v>
      </c>
      <c r="K799" s="29">
        <f t="shared" si="48"/>
        <v>0</v>
      </c>
      <c r="L799" s="28">
        <f t="shared" si="50"/>
        <v>106.83599999999998</v>
      </c>
      <c r="M799" s="30">
        <f t="shared" si="51"/>
        <v>0</v>
      </c>
    </row>
    <row r="800" spans="1:13" x14ac:dyDescent="0.25">
      <c r="A800" s="26">
        <v>36981</v>
      </c>
      <c r="B800" s="25" t="s">
        <v>1354</v>
      </c>
      <c r="C800" s="26" t="str">
        <f t="shared" si="49"/>
        <v>00112</v>
      </c>
      <c r="D800" s="26">
        <v>2</v>
      </c>
      <c r="E800" s="75" t="s">
        <v>447</v>
      </c>
      <c r="F800" s="27" t="s">
        <v>1234</v>
      </c>
      <c r="G800" s="39" t="s">
        <v>908</v>
      </c>
      <c r="H800" s="40">
        <v>447426002</v>
      </c>
      <c r="I800" s="80">
        <f>SUMIF(Tabla1[SKU AVANTE],'Comanda F'!G800,Tabla1[PIEZAS])</f>
        <v>0</v>
      </c>
      <c r="J800" s="46">
        <v>92.1</v>
      </c>
      <c r="K800" s="29">
        <f t="shared" si="48"/>
        <v>0</v>
      </c>
      <c r="L800" s="28">
        <f t="shared" si="50"/>
        <v>106.83599999999998</v>
      </c>
      <c r="M800" s="30">
        <f t="shared" si="51"/>
        <v>0</v>
      </c>
    </row>
    <row r="801" spans="1:13" x14ac:dyDescent="0.25">
      <c r="A801" s="26">
        <v>36981</v>
      </c>
      <c r="B801" s="25" t="s">
        <v>1354</v>
      </c>
      <c r="C801" s="26" t="str">
        <f t="shared" si="49"/>
        <v>00112</v>
      </c>
      <c r="D801" s="26">
        <v>3</v>
      </c>
      <c r="E801" s="75" t="s">
        <v>447</v>
      </c>
      <c r="F801" s="27" t="s">
        <v>1235</v>
      </c>
      <c r="G801" s="39" t="s">
        <v>900</v>
      </c>
      <c r="H801" s="40">
        <v>447426003</v>
      </c>
      <c r="I801" s="80">
        <f>SUMIF(Tabla1[SKU AVANTE],'Comanda F'!G801,Tabla1[PIEZAS])</f>
        <v>0</v>
      </c>
      <c r="J801" s="46">
        <v>92.1</v>
      </c>
      <c r="K801" s="29">
        <f t="shared" si="48"/>
        <v>0</v>
      </c>
      <c r="L801" s="28">
        <f t="shared" si="50"/>
        <v>106.83599999999998</v>
      </c>
      <c r="M801" s="30">
        <f t="shared" si="51"/>
        <v>0</v>
      </c>
    </row>
    <row r="802" spans="1:13" x14ac:dyDescent="0.25">
      <c r="A802" s="26">
        <v>36981</v>
      </c>
      <c r="B802" s="25" t="s">
        <v>1354</v>
      </c>
      <c r="C802" s="26" t="str">
        <f t="shared" si="49"/>
        <v>00112</v>
      </c>
      <c r="D802" s="26">
        <v>4</v>
      </c>
      <c r="E802" s="75" t="s">
        <v>447</v>
      </c>
      <c r="F802" s="27" t="s">
        <v>1236</v>
      </c>
      <c r="G802" s="39" t="s">
        <v>892</v>
      </c>
      <c r="H802" s="40">
        <v>447426004</v>
      </c>
      <c r="I802" s="80">
        <f>SUMIF(Tabla1[SKU AVANTE],'Comanda F'!G802,Tabla1[PIEZAS])</f>
        <v>0</v>
      </c>
      <c r="J802" s="46">
        <v>92.1</v>
      </c>
      <c r="K802" s="29">
        <f t="shared" si="48"/>
        <v>0</v>
      </c>
      <c r="L802" s="28">
        <f t="shared" si="50"/>
        <v>106.83599999999998</v>
      </c>
      <c r="M802" s="30">
        <f t="shared" si="51"/>
        <v>0</v>
      </c>
    </row>
    <row r="803" spans="1:13" x14ac:dyDescent="0.25">
      <c r="A803" s="26">
        <v>36981</v>
      </c>
      <c r="B803" s="25" t="s">
        <v>1354</v>
      </c>
      <c r="C803" s="26" t="str">
        <f t="shared" si="49"/>
        <v>00112</v>
      </c>
      <c r="D803" s="26">
        <v>5</v>
      </c>
      <c r="E803" s="75" t="s">
        <v>447</v>
      </c>
      <c r="F803" s="27" t="s">
        <v>1251</v>
      </c>
      <c r="G803" s="39" t="s">
        <v>876</v>
      </c>
      <c r="H803" s="40">
        <v>447426005</v>
      </c>
      <c r="I803" s="80">
        <f>SUMIF(Tabla1[SKU AVANTE],'Comanda F'!G803,Tabla1[PIEZAS])</f>
        <v>0</v>
      </c>
      <c r="J803" s="46">
        <v>110.83</v>
      </c>
      <c r="K803" s="29">
        <f t="shared" si="48"/>
        <v>0</v>
      </c>
      <c r="L803" s="28">
        <f t="shared" si="50"/>
        <v>128.56279999999998</v>
      </c>
      <c r="M803" s="30">
        <f t="shared" si="51"/>
        <v>0</v>
      </c>
    </row>
    <row r="804" spans="1:13" x14ac:dyDescent="0.25">
      <c r="A804" s="26">
        <v>36981</v>
      </c>
      <c r="B804" s="25" t="s">
        <v>1354</v>
      </c>
      <c r="C804" s="26" t="str">
        <f t="shared" si="49"/>
        <v>04050</v>
      </c>
      <c r="D804" s="26">
        <v>1</v>
      </c>
      <c r="E804" s="75" t="s">
        <v>668</v>
      </c>
      <c r="F804" s="27" t="s">
        <v>1233</v>
      </c>
      <c r="G804" s="39" t="s">
        <v>885</v>
      </c>
      <c r="H804" s="40">
        <v>447427001</v>
      </c>
      <c r="I804" s="80">
        <f>SUMIF(Tabla1[SKU AVANTE],'Comanda F'!G804,Tabla1[PIEZAS])</f>
        <v>0</v>
      </c>
      <c r="J804" s="46">
        <v>92.1</v>
      </c>
      <c r="K804" s="29">
        <f t="shared" si="48"/>
        <v>0</v>
      </c>
      <c r="L804" s="28">
        <f t="shared" si="50"/>
        <v>106.83599999999998</v>
      </c>
      <c r="M804" s="30">
        <f t="shared" si="51"/>
        <v>0</v>
      </c>
    </row>
    <row r="805" spans="1:13" x14ac:dyDescent="0.25">
      <c r="A805" s="26">
        <v>36981</v>
      </c>
      <c r="B805" s="25" t="s">
        <v>1354</v>
      </c>
      <c r="C805" s="26" t="str">
        <f t="shared" si="49"/>
        <v>04050</v>
      </c>
      <c r="D805" s="26">
        <v>2</v>
      </c>
      <c r="E805" s="75" t="s">
        <v>668</v>
      </c>
      <c r="F805" s="27" t="s">
        <v>1234</v>
      </c>
      <c r="G805" s="39" t="s">
        <v>909</v>
      </c>
      <c r="H805" s="40">
        <v>447427002</v>
      </c>
      <c r="I805" s="80">
        <f>SUMIF(Tabla1[SKU AVANTE],'Comanda F'!G805,Tabla1[PIEZAS])</f>
        <v>0</v>
      </c>
      <c r="J805" s="46">
        <v>92.1</v>
      </c>
      <c r="K805" s="29">
        <f t="shared" si="48"/>
        <v>0</v>
      </c>
      <c r="L805" s="28">
        <f t="shared" si="50"/>
        <v>106.83599999999998</v>
      </c>
      <c r="M805" s="30">
        <f t="shared" si="51"/>
        <v>0</v>
      </c>
    </row>
    <row r="806" spans="1:13" x14ac:dyDescent="0.25">
      <c r="A806" s="26">
        <v>36981</v>
      </c>
      <c r="B806" s="25" t="s">
        <v>1354</v>
      </c>
      <c r="C806" s="26" t="str">
        <f t="shared" si="49"/>
        <v>04050</v>
      </c>
      <c r="D806" s="26">
        <v>3</v>
      </c>
      <c r="E806" s="75" t="s">
        <v>668</v>
      </c>
      <c r="F806" s="27" t="s">
        <v>1235</v>
      </c>
      <c r="G806" s="39" t="s">
        <v>901</v>
      </c>
      <c r="H806" s="40">
        <v>447427003</v>
      </c>
      <c r="I806" s="80">
        <f>SUMIF(Tabla1[SKU AVANTE],'Comanda F'!G806,Tabla1[PIEZAS])</f>
        <v>0</v>
      </c>
      <c r="J806" s="46">
        <v>92.1</v>
      </c>
      <c r="K806" s="29">
        <f t="shared" si="48"/>
        <v>0</v>
      </c>
      <c r="L806" s="28">
        <f t="shared" si="50"/>
        <v>106.83599999999998</v>
      </c>
      <c r="M806" s="30">
        <f t="shared" si="51"/>
        <v>0</v>
      </c>
    </row>
    <row r="807" spans="1:13" x14ac:dyDescent="0.25">
      <c r="A807" s="26">
        <v>36981</v>
      </c>
      <c r="B807" s="25" t="s">
        <v>1354</v>
      </c>
      <c r="C807" s="26" t="str">
        <f t="shared" si="49"/>
        <v>04050</v>
      </c>
      <c r="D807" s="26">
        <v>4</v>
      </c>
      <c r="E807" s="75" t="s">
        <v>668</v>
      </c>
      <c r="F807" s="27" t="s">
        <v>1236</v>
      </c>
      <c r="G807" s="39" t="s">
        <v>893</v>
      </c>
      <c r="H807" s="40">
        <v>447427004</v>
      </c>
      <c r="I807" s="80">
        <f>SUMIF(Tabla1[SKU AVANTE],'Comanda F'!G807,Tabla1[PIEZAS])</f>
        <v>0</v>
      </c>
      <c r="J807" s="46">
        <v>92.1</v>
      </c>
      <c r="K807" s="29">
        <f t="shared" si="48"/>
        <v>0</v>
      </c>
      <c r="L807" s="28">
        <f t="shared" si="50"/>
        <v>106.83599999999998</v>
      </c>
      <c r="M807" s="30">
        <f t="shared" si="51"/>
        <v>0</v>
      </c>
    </row>
    <row r="808" spans="1:13" x14ac:dyDescent="0.25">
      <c r="A808" s="26">
        <v>36981</v>
      </c>
      <c r="B808" s="25" t="s">
        <v>1354</v>
      </c>
      <c r="C808" s="26" t="str">
        <f t="shared" si="49"/>
        <v>04050</v>
      </c>
      <c r="D808" s="26">
        <v>5</v>
      </c>
      <c r="E808" s="75" t="s">
        <v>668</v>
      </c>
      <c r="F808" s="27" t="s">
        <v>1251</v>
      </c>
      <c r="G808" s="39" t="s">
        <v>877</v>
      </c>
      <c r="H808" s="40">
        <v>447427005</v>
      </c>
      <c r="I808" s="80">
        <f>SUMIF(Tabla1[SKU AVANTE],'Comanda F'!G808,Tabla1[PIEZAS])</f>
        <v>0</v>
      </c>
      <c r="J808" s="46">
        <v>110.83</v>
      </c>
      <c r="K808" s="29">
        <f t="shared" si="48"/>
        <v>0</v>
      </c>
      <c r="L808" s="28">
        <f t="shared" si="50"/>
        <v>128.56279999999998</v>
      </c>
      <c r="M808" s="30">
        <f t="shared" si="51"/>
        <v>0</v>
      </c>
    </row>
    <row r="809" spans="1:13" x14ac:dyDescent="0.25">
      <c r="A809" s="26">
        <v>36981</v>
      </c>
      <c r="B809" s="25" t="s">
        <v>1354</v>
      </c>
      <c r="C809" s="26" t="str">
        <f t="shared" si="49"/>
        <v>05264</v>
      </c>
      <c r="D809" s="26">
        <v>1</v>
      </c>
      <c r="E809" s="75" t="s">
        <v>451</v>
      </c>
      <c r="F809" s="27" t="s">
        <v>1233</v>
      </c>
      <c r="G809" s="39" t="s">
        <v>887</v>
      </c>
      <c r="H809" s="40">
        <v>447429001</v>
      </c>
      <c r="I809" s="80">
        <f>SUMIF(Tabla1[SKU AVANTE],'Comanda F'!G809,Tabla1[PIEZAS])</f>
        <v>0</v>
      </c>
      <c r="J809" s="46">
        <v>92.1</v>
      </c>
      <c r="K809" s="29">
        <f t="shared" si="48"/>
        <v>0</v>
      </c>
      <c r="L809" s="28">
        <f t="shared" si="50"/>
        <v>106.83599999999998</v>
      </c>
      <c r="M809" s="30">
        <f t="shared" si="51"/>
        <v>0</v>
      </c>
    </row>
    <row r="810" spans="1:13" x14ac:dyDescent="0.25">
      <c r="A810" s="26">
        <v>36981</v>
      </c>
      <c r="B810" s="25" t="s">
        <v>1354</v>
      </c>
      <c r="C810" s="26" t="str">
        <f t="shared" si="49"/>
        <v>05264</v>
      </c>
      <c r="D810" s="26">
        <v>2</v>
      </c>
      <c r="E810" s="75" t="s">
        <v>451</v>
      </c>
      <c r="F810" s="27" t="s">
        <v>1234</v>
      </c>
      <c r="G810" s="39" t="s">
        <v>911</v>
      </c>
      <c r="H810" s="40">
        <v>447429002</v>
      </c>
      <c r="I810" s="80">
        <f>SUMIF(Tabla1[SKU AVANTE],'Comanda F'!G810,Tabla1[PIEZAS])</f>
        <v>0</v>
      </c>
      <c r="J810" s="46">
        <v>92.1</v>
      </c>
      <c r="K810" s="29">
        <f t="shared" si="48"/>
        <v>0</v>
      </c>
      <c r="L810" s="28">
        <f t="shared" si="50"/>
        <v>106.83599999999998</v>
      </c>
      <c r="M810" s="30">
        <f t="shared" si="51"/>
        <v>0</v>
      </c>
    </row>
    <row r="811" spans="1:13" x14ac:dyDescent="0.25">
      <c r="A811" s="26">
        <v>36981</v>
      </c>
      <c r="B811" s="25" t="s">
        <v>1354</v>
      </c>
      <c r="C811" s="26" t="str">
        <f t="shared" si="49"/>
        <v>05264</v>
      </c>
      <c r="D811" s="26">
        <v>3</v>
      </c>
      <c r="E811" s="75" t="s">
        <v>451</v>
      </c>
      <c r="F811" s="27" t="s">
        <v>1235</v>
      </c>
      <c r="G811" s="39" t="s">
        <v>903</v>
      </c>
      <c r="H811" s="40">
        <v>447429003</v>
      </c>
      <c r="I811" s="80">
        <f>SUMIF(Tabla1[SKU AVANTE],'Comanda F'!G811,Tabla1[PIEZAS])</f>
        <v>0</v>
      </c>
      <c r="J811" s="46">
        <v>92.1</v>
      </c>
      <c r="K811" s="29">
        <f t="shared" si="48"/>
        <v>0</v>
      </c>
      <c r="L811" s="28">
        <f t="shared" si="50"/>
        <v>106.83599999999998</v>
      </c>
      <c r="M811" s="30">
        <f t="shared" si="51"/>
        <v>0</v>
      </c>
    </row>
    <row r="812" spans="1:13" x14ac:dyDescent="0.25">
      <c r="A812" s="26">
        <v>36981</v>
      </c>
      <c r="B812" s="25" t="s">
        <v>1354</v>
      </c>
      <c r="C812" s="26" t="str">
        <f t="shared" si="49"/>
        <v>05264</v>
      </c>
      <c r="D812" s="26">
        <v>4</v>
      </c>
      <c r="E812" s="75" t="s">
        <v>451</v>
      </c>
      <c r="F812" s="27" t="s">
        <v>1236</v>
      </c>
      <c r="G812" s="39" t="s">
        <v>895</v>
      </c>
      <c r="H812" s="40">
        <v>447429004</v>
      </c>
      <c r="I812" s="80">
        <f>SUMIF(Tabla1[SKU AVANTE],'Comanda F'!G812,Tabla1[PIEZAS])</f>
        <v>0</v>
      </c>
      <c r="J812" s="46">
        <v>92.1</v>
      </c>
      <c r="K812" s="29">
        <f t="shared" si="48"/>
        <v>0</v>
      </c>
      <c r="L812" s="28">
        <f t="shared" si="50"/>
        <v>106.83599999999998</v>
      </c>
      <c r="M812" s="30">
        <f t="shared" si="51"/>
        <v>0</v>
      </c>
    </row>
    <row r="813" spans="1:13" x14ac:dyDescent="0.25">
      <c r="A813" s="26">
        <v>36981</v>
      </c>
      <c r="B813" s="25" t="s">
        <v>1354</v>
      </c>
      <c r="C813" s="26" t="str">
        <f t="shared" si="49"/>
        <v>05264</v>
      </c>
      <c r="D813" s="26">
        <v>5</v>
      </c>
      <c r="E813" s="75" t="s">
        <v>451</v>
      </c>
      <c r="F813" s="27" t="s">
        <v>1251</v>
      </c>
      <c r="G813" s="39" t="s">
        <v>879</v>
      </c>
      <c r="H813" s="40">
        <v>447429005</v>
      </c>
      <c r="I813" s="80">
        <f>SUMIF(Tabla1[SKU AVANTE],'Comanda F'!G813,Tabla1[PIEZAS])</f>
        <v>0</v>
      </c>
      <c r="J813" s="46">
        <v>110.83</v>
      </c>
      <c r="K813" s="29">
        <f t="shared" si="48"/>
        <v>0</v>
      </c>
      <c r="L813" s="28">
        <f t="shared" si="50"/>
        <v>128.56279999999998</v>
      </c>
      <c r="M813" s="30">
        <f t="shared" si="51"/>
        <v>0</v>
      </c>
    </row>
    <row r="814" spans="1:13" x14ac:dyDescent="0.25">
      <c r="A814" s="26">
        <v>36981</v>
      </c>
      <c r="B814" s="25" t="s">
        <v>1354</v>
      </c>
      <c r="C814" s="26" t="str">
        <f t="shared" si="49"/>
        <v>05172</v>
      </c>
      <c r="D814" s="26">
        <v>1</v>
      </c>
      <c r="E814" s="75" t="s">
        <v>454</v>
      </c>
      <c r="F814" s="27" t="s">
        <v>1233</v>
      </c>
      <c r="G814" s="39" t="s">
        <v>886</v>
      </c>
      <c r="H814" s="40">
        <v>447428001</v>
      </c>
      <c r="I814" s="80">
        <f>SUMIF(Tabla1[SKU AVANTE],'Comanda F'!G814,Tabla1[PIEZAS])</f>
        <v>0</v>
      </c>
      <c r="J814" s="46">
        <v>92.1</v>
      </c>
      <c r="K814" s="29">
        <f t="shared" si="48"/>
        <v>0</v>
      </c>
      <c r="L814" s="28">
        <f t="shared" si="50"/>
        <v>106.83599999999998</v>
      </c>
      <c r="M814" s="30">
        <f t="shared" si="51"/>
        <v>0</v>
      </c>
    </row>
    <row r="815" spans="1:13" x14ac:dyDescent="0.25">
      <c r="A815" s="26">
        <v>36981</v>
      </c>
      <c r="B815" s="25" t="s">
        <v>1354</v>
      </c>
      <c r="C815" s="26" t="str">
        <f t="shared" si="49"/>
        <v>05172</v>
      </c>
      <c r="D815" s="26">
        <v>2</v>
      </c>
      <c r="E815" s="75" t="s">
        <v>454</v>
      </c>
      <c r="F815" s="27" t="s">
        <v>1234</v>
      </c>
      <c r="G815" s="39" t="s">
        <v>910</v>
      </c>
      <c r="H815" s="40">
        <v>447428002</v>
      </c>
      <c r="I815" s="80">
        <f>SUMIF(Tabla1[SKU AVANTE],'Comanda F'!G815,Tabla1[PIEZAS])</f>
        <v>0</v>
      </c>
      <c r="J815" s="46">
        <v>92.1</v>
      </c>
      <c r="K815" s="29">
        <f t="shared" si="48"/>
        <v>0</v>
      </c>
      <c r="L815" s="28">
        <f t="shared" si="50"/>
        <v>106.83599999999998</v>
      </c>
      <c r="M815" s="30">
        <f t="shared" si="51"/>
        <v>0</v>
      </c>
    </row>
    <row r="816" spans="1:13" x14ac:dyDescent="0.25">
      <c r="A816" s="26">
        <v>36981</v>
      </c>
      <c r="B816" s="25" t="s">
        <v>1354</v>
      </c>
      <c r="C816" s="26" t="str">
        <f t="shared" si="49"/>
        <v>05172</v>
      </c>
      <c r="D816" s="26">
        <v>3</v>
      </c>
      <c r="E816" s="75" t="s">
        <v>454</v>
      </c>
      <c r="F816" s="27" t="s">
        <v>1235</v>
      </c>
      <c r="G816" s="39" t="s">
        <v>902</v>
      </c>
      <c r="H816" s="40">
        <v>447428003</v>
      </c>
      <c r="I816" s="80">
        <f>SUMIF(Tabla1[SKU AVANTE],'Comanda F'!G816,Tabla1[PIEZAS])</f>
        <v>0</v>
      </c>
      <c r="J816" s="46">
        <v>92.1</v>
      </c>
      <c r="K816" s="29">
        <f t="shared" si="48"/>
        <v>0</v>
      </c>
      <c r="L816" s="28">
        <f t="shared" si="50"/>
        <v>106.83599999999998</v>
      </c>
      <c r="M816" s="30">
        <f t="shared" si="51"/>
        <v>0</v>
      </c>
    </row>
    <row r="817" spans="1:13" x14ac:dyDescent="0.25">
      <c r="A817" s="26">
        <v>36981</v>
      </c>
      <c r="B817" s="25" t="s">
        <v>1354</v>
      </c>
      <c r="C817" s="26" t="str">
        <f t="shared" si="49"/>
        <v>05172</v>
      </c>
      <c r="D817" s="26">
        <v>4</v>
      </c>
      <c r="E817" s="75" t="s">
        <v>454</v>
      </c>
      <c r="F817" s="27" t="s">
        <v>1236</v>
      </c>
      <c r="G817" s="39" t="s">
        <v>894</v>
      </c>
      <c r="H817" s="40">
        <v>447428004</v>
      </c>
      <c r="I817" s="80">
        <f>SUMIF(Tabla1[SKU AVANTE],'Comanda F'!G817,Tabla1[PIEZAS])</f>
        <v>0</v>
      </c>
      <c r="J817" s="46">
        <v>92.1</v>
      </c>
      <c r="K817" s="29">
        <f t="shared" si="48"/>
        <v>0</v>
      </c>
      <c r="L817" s="28">
        <f t="shared" si="50"/>
        <v>106.83599999999998</v>
      </c>
      <c r="M817" s="30">
        <f t="shared" si="51"/>
        <v>0</v>
      </c>
    </row>
    <row r="818" spans="1:13" x14ac:dyDescent="0.25">
      <c r="A818" s="26">
        <v>36981</v>
      </c>
      <c r="B818" s="25" t="s">
        <v>1354</v>
      </c>
      <c r="C818" s="26" t="str">
        <f t="shared" si="49"/>
        <v>05172</v>
      </c>
      <c r="D818" s="26">
        <v>5</v>
      </c>
      <c r="E818" s="75" t="s">
        <v>454</v>
      </c>
      <c r="F818" s="27" t="s">
        <v>1251</v>
      </c>
      <c r="G818" s="39" t="s">
        <v>878</v>
      </c>
      <c r="H818" s="40">
        <v>447428005</v>
      </c>
      <c r="I818" s="80">
        <f>SUMIF(Tabla1[SKU AVANTE],'Comanda F'!G818,Tabla1[PIEZAS])</f>
        <v>0</v>
      </c>
      <c r="J818" s="46">
        <v>110.83</v>
      </c>
      <c r="K818" s="29">
        <f t="shared" si="48"/>
        <v>0</v>
      </c>
      <c r="L818" s="28">
        <f t="shared" si="50"/>
        <v>128.56279999999998</v>
      </c>
      <c r="M818" s="30">
        <f t="shared" si="51"/>
        <v>0</v>
      </c>
    </row>
    <row r="819" spans="1:13" ht="24" x14ac:dyDescent="0.25">
      <c r="A819" s="26">
        <v>36981</v>
      </c>
      <c r="B819" s="25" t="s">
        <v>1354</v>
      </c>
      <c r="C819" s="26" t="str">
        <f t="shared" si="49"/>
        <v>F5100</v>
      </c>
      <c r="D819" s="26">
        <v>1</v>
      </c>
      <c r="E819" s="75" t="s">
        <v>669</v>
      </c>
      <c r="F819" s="27" t="s">
        <v>1233</v>
      </c>
      <c r="G819" s="39" t="s">
        <v>890</v>
      </c>
      <c r="H819" s="40">
        <v>447432001</v>
      </c>
      <c r="I819" s="80">
        <f>SUMIF(Tabla1[SKU AVANTE],'Comanda F'!G819,Tabla1[PIEZAS])</f>
        <v>0</v>
      </c>
      <c r="J819" s="46">
        <v>92.1</v>
      </c>
      <c r="K819" s="29">
        <f t="shared" si="48"/>
        <v>0</v>
      </c>
      <c r="L819" s="28">
        <f t="shared" si="50"/>
        <v>106.83599999999998</v>
      </c>
      <c r="M819" s="30">
        <f t="shared" si="51"/>
        <v>0</v>
      </c>
    </row>
    <row r="820" spans="1:13" ht="24" x14ac:dyDescent="0.25">
      <c r="A820" s="26">
        <v>36981</v>
      </c>
      <c r="B820" s="25" t="s">
        <v>1354</v>
      </c>
      <c r="C820" s="26" t="str">
        <f t="shared" si="49"/>
        <v>F5100</v>
      </c>
      <c r="D820" s="26">
        <v>2</v>
      </c>
      <c r="E820" s="75" t="s">
        <v>669</v>
      </c>
      <c r="F820" s="27" t="s">
        <v>1234</v>
      </c>
      <c r="G820" s="39" t="s">
        <v>914</v>
      </c>
      <c r="H820" s="40">
        <v>447432002</v>
      </c>
      <c r="I820" s="80">
        <f>SUMIF(Tabla1[SKU AVANTE],'Comanda F'!G820,Tabla1[PIEZAS])</f>
        <v>0</v>
      </c>
      <c r="J820" s="46">
        <v>92.1</v>
      </c>
      <c r="K820" s="29">
        <f t="shared" si="48"/>
        <v>0</v>
      </c>
      <c r="L820" s="28">
        <f t="shared" si="50"/>
        <v>106.83599999999998</v>
      </c>
      <c r="M820" s="30">
        <f t="shared" si="51"/>
        <v>0</v>
      </c>
    </row>
    <row r="821" spans="1:13" ht="24" x14ac:dyDescent="0.25">
      <c r="A821" s="26">
        <v>36981</v>
      </c>
      <c r="B821" s="25" t="s">
        <v>1354</v>
      </c>
      <c r="C821" s="26" t="str">
        <f t="shared" si="49"/>
        <v>F5100</v>
      </c>
      <c r="D821" s="26">
        <v>3</v>
      </c>
      <c r="E821" s="75" t="s">
        <v>669</v>
      </c>
      <c r="F821" s="27" t="s">
        <v>1235</v>
      </c>
      <c r="G821" s="39" t="s">
        <v>906</v>
      </c>
      <c r="H821" s="40">
        <v>447432003</v>
      </c>
      <c r="I821" s="80">
        <f>SUMIF(Tabla1[SKU AVANTE],'Comanda F'!G821,Tabla1[PIEZAS])</f>
        <v>0</v>
      </c>
      <c r="J821" s="46">
        <v>92.1</v>
      </c>
      <c r="K821" s="29">
        <f t="shared" si="48"/>
        <v>0</v>
      </c>
      <c r="L821" s="28">
        <f t="shared" si="50"/>
        <v>106.83599999999998</v>
      </c>
      <c r="M821" s="30">
        <f t="shared" si="51"/>
        <v>0</v>
      </c>
    </row>
    <row r="822" spans="1:13" ht="24" x14ac:dyDescent="0.25">
      <c r="A822" s="26">
        <v>36981</v>
      </c>
      <c r="B822" s="25" t="s">
        <v>1354</v>
      </c>
      <c r="C822" s="26" t="str">
        <f t="shared" si="49"/>
        <v>F5100</v>
      </c>
      <c r="D822" s="26">
        <v>4</v>
      </c>
      <c r="E822" s="75" t="s">
        <v>669</v>
      </c>
      <c r="F822" s="27" t="s">
        <v>1236</v>
      </c>
      <c r="G822" s="39" t="s">
        <v>898</v>
      </c>
      <c r="H822" s="40">
        <v>447432004</v>
      </c>
      <c r="I822" s="80">
        <f>SUMIF(Tabla1[SKU AVANTE],'Comanda F'!G822,Tabla1[PIEZAS])</f>
        <v>0</v>
      </c>
      <c r="J822" s="46">
        <v>92.1</v>
      </c>
      <c r="K822" s="29">
        <f t="shared" si="48"/>
        <v>0</v>
      </c>
      <c r="L822" s="28">
        <f t="shared" si="50"/>
        <v>106.83599999999998</v>
      </c>
      <c r="M822" s="30">
        <f t="shared" si="51"/>
        <v>0</v>
      </c>
    </row>
    <row r="823" spans="1:13" ht="24" x14ac:dyDescent="0.25">
      <c r="A823" s="26">
        <v>36981</v>
      </c>
      <c r="B823" s="25" t="s">
        <v>1354</v>
      </c>
      <c r="C823" s="26" t="str">
        <f t="shared" si="49"/>
        <v>F5100</v>
      </c>
      <c r="D823" s="26">
        <v>5</v>
      </c>
      <c r="E823" s="75" t="s">
        <v>669</v>
      </c>
      <c r="F823" s="27" t="s">
        <v>1251</v>
      </c>
      <c r="G823" s="39" t="s">
        <v>882</v>
      </c>
      <c r="H823" s="40">
        <v>447432005</v>
      </c>
      <c r="I823" s="80">
        <f>SUMIF(Tabla1[SKU AVANTE],'Comanda F'!G823,Tabla1[PIEZAS])</f>
        <v>0</v>
      </c>
      <c r="J823" s="46">
        <v>110.83</v>
      </c>
      <c r="K823" s="29">
        <f t="shared" si="48"/>
        <v>0</v>
      </c>
      <c r="L823" s="28">
        <f t="shared" si="50"/>
        <v>128.56279999999998</v>
      </c>
      <c r="M823" s="30">
        <f t="shared" si="51"/>
        <v>0</v>
      </c>
    </row>
    <row r="824" spans="1:13" x14ac:dyDescent="0.25">
      <c r="A824" s="26">
        <v>36981</v>
      </c>
      <c r="B824" s="25" t="s">
        <v>1354</v>
      </c>
      <c r="C824" s="26" t="str">
        <f t="shared" si="49"/>
        <v>D5359</v>
      </c>
      <c r="D824" s="26">
        <v>1</v>
      </c>
      <c r="E824" s="75" t="s">
        <v>461</v>
      </c>
      <c r="F824" s="27" t="s">
        <v>1233</v>
      </c>
      <c r="G824" s="39" t="s">
        <v>888</v>
      </c>
      <c r="H824" s="40">
        <v>447430001</v>
      </c>
      <c r="I824" s="80">
        <f>SUMIF(Tabla1[SKU AVANTE],'Comanda F'!G824,Tabla1[PIEZAS])</f>
        <v>0</v>
      </c>
      <c r="J824" s="46">
        <v>92.1</v>
      </c>
      <c r="K824" s="29">
        <f t="shared" si="48"/>
        <v>0</v>
      </c>
      <c r="L824" s="28">
        <f t="shared" si="50"/>
        <v>106.83599999999998</v>
      </c>
      <c r="M824" s="30">
        <f t="shared" si="51"/>
        <v>0</v>
      </c>
    </row>
    <row r="825" spans="1:13" x14ac:dyDescent="0.25">
      <c r="A825" s="26">
        <v>36981</v>
      </c>
      <c r="B825" s="25" t="s">
        <v>1354</v>
      </c>
      <c r="C825" s="26" t="str">
        <f t="shared" si="49"/>
        <v>D5359</v>
      </c>
      <c r="D825" s="26">
        <v>2</v>
      </c>
      <c r="E825" s="75" t="s">
        <v>461</v>
      </c>
      <c r="F825" s="27" t="s">
        <v>1234</v>
      </c>
      <c r="G825" s="39" t="s">
        <v>912</v>
      </c>
      <c r="H825" s="40">
        <v>447430002</v>
      </c>
      <c r="I825" s="80">
        <f>SUMIF(Tabla1[SKU AVANTE],'Comanda F'!G825,Tabla1[PIEZAS])</f>
        <v>0</v>
      </c>
      <c r="J825" s="46">
        <v>92.1</v>
      </c>
      <c r="K825" s="29">
        <f t="shared" si="48"/>
        <v>0</v>
      </c>
      <c r="L825" s="28">
        <f t="shared" si="50"/>
        <v>106.83599999999998</v>
      </c>
      <c r="M825" s="30">
        <f t="shared" si="51"/>
        <v>0</v>
      </c>
    </row>
    <row r="826" spans="1:13" x14ac:dyDescent="0.25">
      <c r="A826" s="26">
        <v>36981</v>
      </c>
      <c r="B826" s="25" t="s">
        <v>1354</v>
      </c>
      <c r="C826" s="26" t="str">
        <f t="shared" si="49"/>
        <v>D5359</v>
      </c>
      <c r="D826" s="26">
        <v>3</v>
      </c>
      <c r="E826" s="75" t="s">
        <v>461</v>
      </c>
      <c r="F826" s="27" t="s">
        <v>1235</v>
      </c>
      <c r="G826" s="39" t="s">
        <v>904</v>
      </c>
      <c r="H826" s="40">
        <v>447430003</v>
      </c>
      <c r="I826" s="80">
        <f>SUMIF(Tabla1[SKU AVANTE],'Comanda F'!G826,Tabla1[PIEZAS])</f>
        <v>0</v>
      </c>
      <c r="J826" s="46">
        <v>92.1</v>
      </c>
      <c r="K826" s="29">
        <f t="shared" si="48"/>
        <v>0</v>
      </c>
      <c r="L826" s="28">
        <f t="shared" si="50"/>
        <v>106.83599999999998</v>
      </c>
      <c r="M826" s="30">
        <f t="shared" si="51"/>
        <v>0</v>
      </c>
    </row>
    <row r="827" spans="1:13" x14ac:dyDescent="0.25">
      <c r="A827" s="26">
        <v>36981</v>
      </c>
      <c r="B827" s="25" t="s">
        <v>1354</v>
      </c>
      <c r="C827" s="26" t="str">
        <f t="shared" si="49"/>
        <v>D5359</v>
      </c>
      <c r="D827" s="26">
        <v>4</v>
      </c>
      <c r="E827" s="75" t="s">
        <v>461</v>
      </c>
      <c r="F827" s="27" t="s">
        <v>1236</v>
      </c>
      <c r="G827" s="39" t="s">
        <v>896</v>
      </c>
      <c r="H827" s="40">
        <v>447430004</v>
      </c>
      <c r="I827" s="80">
        <f>SUMIF(Tabla1[SKU AVANTE],'Comanda F'!G827,Tabla1[PIEZAS])</f>
        <v>0</v>
      </c>
      <c r="J827" s="46">
        <v>92.1</v>
      </c>
      <c r="K827" s="29">
        <f t="shared" si="48"/>
        <v>0</v>
      </c>
      <c r="L827" s="28">
        <f t="shared" si="50"/>
        <v>106.83599999999998</v>
      </c>
      <c r="M827" s="30">
        <f t="shared" si="51"/>
        <v>0</v>
      </c>
    </row>
    <row r="828" spans="1:13" x14ac:dyDescent="0.25">
      <c r="A828" s="26">
        <v>36981</v>
      </c>
      <c r="B828" s="25" t="s">
        <v>1354</v>
      </c>
      <c r="C828" s="26" t="str">
        <f t="shared" si="49"/>
        <v>D5359</v>
      </c>
      <c r="D828" s="26">
        <v>5</v>
      </c>
      <c r="E828" s="75" t="s">
        <v>461</v>
      </c>
      <c r="F828" s="27" t="s">
        <v>1251</v>
      </c>
      <c r="G828" s="39" t="s">
        <v>880</v>
      </c>
      <c r="H828" s="40">
        <v>447430005</v>
      </c>
      <c r="I828" s="80">
        <f>SUMIF(Tabla1[SKU AVANTE],'Comanda F'!G828,Tabla1[PIEZAS])</f>
        <v>0</v>
      </c>
      <c r="J828" s="46">
        <v>110.83</v>
      </c>
      <c r="K828" s="29">
        <f t="shared" si="48"/>
        <v>0</v>
      </c>
      <c r="L828" s="28">
        <f t="shared" si="50"/>
        <v>128.56279999999998</v>
      </c>
      <c r="M828" s="30">
        <f t="shared" si="51"/>
        <v>0</v>
      </c>
    </row>
    <row r="829" spans="1:13" x14ac:dyDescent="0.25">
      <c r="A829" s="26">
        <v>36981</v>
      </c>
      <c r="B829" s="25" t="s">
        <v>1354</v>
      </c>
      <c r="C829" s="26" t="str">
        <f t="shared" si="49"/>
        <v>L5504</v>
      </c>
      <c r="D829" s="26">
        <v>1</v>
      </c>
      <c r="E829" s="75" t="s">
        <v>455</v>
      </c>
      <c r="F829" s="27" t="s">
        <v>1233</v>
      </c>
      <c r="G829" s="39" t="s">
        <v>891</v>
      </c>
      <c r="H829" s="40">
        <v>447433001</v>
      </c>
      <c r="I829" s="80">
        <f>SUMIF(Tabla1[SKU AVANTE],'Comanda F'!G829,Tabla1[PIEZAS])</f>
        <v>0</v>
      </c>
      <c r="J829" s="46">
        <v>92.1</v>
      </c>
      <c r="K829" s="29">
        <f t="shared" si="48"/>
        <v>0</v>
      </c>
      <c r="L829" s="28">
        <f t="shared" si="50"/>
        <v>106.83599999999998</v>
      </c>
      <c r="M829" s="30">
        <f t="shared" si="51"/>
        <v>0</v>
      </c>
    </row>
    <row r="830" spans="1:13" x14ac:dyDescent="0.25">
      <c r="A830" s="26">
        <v>36981</v>
      </c>
      <c r="B830" s="25" t="s">
        <v>1354</v>
      </c>
      <c r="C830" s="26" t="str">
        <f t="shared" si="49"/>
        <v>L5504</v>
      </c>
      <c r="D830" s="26">
        <v>2</v>
      </c>
      <c r="E830" s="75" t="s">
        <v>455</v>
      </c>
      <c r="F830" s="27" t="s">
        <v>1234</v>
      </c>
      <c r="G830" s="39" t="s">
        <v>915</v>
      </c>
      <c r="H830" s="40">
        <v>447433002</v>
      </c>
      <c r="I830" s="80">
        <f>SUMIF(Tabla1[SKU AVANTE],'Comanda F'!G830,Tabla1[PIEZAS])</f>
        <v>0</v>
      </c>
      <c r="J830" s="46">
        <v>92.1</v>
      </c>
      <c r="K830" s="29">
        <f t="shared" si="48"/>
        <v>0</v>
      </c>
      <c r="L830" s="28">
        <f t="shared" si="50"/>
        <v>106.83599999999998</v>
      </c>
      <c r="M830" s="30">
        <f t="shared" si="51"/>
        <v>0</v>
      </c>
    </row>
    <row r="831" spans="1:13" x14ac:dyDescent="0.25">
      <c r="A831" s="26">
        <v>36981</v>
      </c>
      <c r="B831" s="25" t="s">
        <v>1354</v>
      </c>
      <c r="C831" s="26" t="str">
        <f t="shared" si="49"/>
        <v>L5504</v>
      </c>
      <c r="D831" s="26">
        <v>3</v>
      </c>
      <c r="E831" s="75" t="s">
        <v>455</v>
      </c>
      <c r="F831" s="27" t="s">
        <v>1235</v>
      </c>
      <c r="G831" s="39" t="s">
        <v>907</v>
      </c>
      <c r="H831" s="40">
        <v>447433003</v>
      </c>
      <c r="I831" s="80">
        <f>SUMIF(Tabla1[SKU AVANTE],'Comanda F'!G831,Tabla1[PIEZAS])</f>
        <v>0</v>
      </c>
      <c r="J831" s="46">
        <v>92.1</v>
      </c>
      <c r="K831" s="29">
        <f t="shared" si="48"/>
        <v>0</v>
      </c>
      <c r="L831" s="28">
        <f t="shared" si="50"/>
        <v>106.83599999999998</v>
      </c>
      <c r="M831" s="30">
        <f t="shared" si="51"/>
        <v>0</v>
      </c>
    </row>
    <row r="832" spans="1:13" x14ac:dyDescent="0.25">
      <c r="A832" s="26">
        <v>36981</v>
      </c>
      <c r="B832" s="25" t="s">
        <v>1354</v>
      </c>
      <c r="C832" s="26" t="str">
        <f t="shared" si="49"/>
        <v>L5504</v>
      </c>
      <c r="D832" s="26">
        <v>4</v>
      </c>
      <c r="E832" s="75" t="s">
        <v>455</v>
      </c>
      <c r="F832" s="27" t="s">
        <v>1236</v>
      </c>
      <c r="G832" s="39" t="s">
        <v>899</v>
      </c>
      <c r="H832" s="40">
        <v>447433004</v>
      </c>
      <c r="I832" s="80">
        <f>SUMIF(Tabla1[SKU AVANTE],'Comanda F'!G832,Tabla1[PIEZAS])</f>
        <v>0</v>
      </c>
      <c r="J832" s="46">
        <v>92.1</v>
      </c>
      <c r="K832" s="29">
        <f t="shared" si="48"/>
        <v>0</v>
      </c>
      <c r="L832" s="28">
        <f t="shared" si="50"/>
        <v>106.83599999999998</v>
      </c>
      <c r="M832" s="30">
        <f t="shared" si="51"/>
        <v>0</v>
      </c>
    </row>
    <row r="833" spans="1:13" x14ac:dyDescent="0.25">
      <c r="A833" s="26">
        <v>36981</v>
      </c>
      <c r="B833" s="25" t="s">
        <v>1354</v>
      </c>
      <c r="C833" s="26" t="str">
        <f t="shared" si="49"/>
        <v>L5504</v>
      </c>
      <c r="D833" s="26">
        <v>5</v>
      </c>
      <c r="E833" s="75" t="s">
        <v>455</v>
      </c>
      <c r="F833" s="27" t="s">
        <v>1251</v>
      </c>
      <c r="G833" s="39" t="s">
        <v>883</v>
      </c>
      <c r="H833" s="40">
        <v>447433005</v>
      </c>
      <c r="I833" s="80">
        <f>SUMIF(Tabla1[SKU AVANTE],'Comanda F'!G833,Tabla1[PIEZAS])</f>
        <v>0</v>
      </c>
      <c r="J833" s="46">
        <v>110.83</v>
      </c>
      <c r="K833" s="29">
        <f t="shared" si="48"/>
        <v>0</v>
      </c>
      <c r="L833" s="28">
        <f t="shared" si="50"/>
        <v>128.56279999999998</v>
      </c>
      <c r="M833" s="30">
        <f t="shared" si="51"/>
        <v>0</v>
      </c>
    </row>
    <row r="834" spans="1:13" x14ac:dyDescent="0.25">
      <c r="A834" s="26">
        <v>36981</v>
      </c>
      <c r="B834" s="25" t="s">
        <v>1354</v>
      </c>
      <c r="C834" s="26" t="str">
        <f t="shared" si="49"/>
        <v>D5835</v>
      </c>
      <c r="D834" s="26">
        <v>1</v>
      </c>
      <c r="E834" s="75" t="s">
        <v>731</v>
      </c>
      <c r="F834" s="27" t="s">
        <v>1233</v>
      </c>
      <c r="G834" s="39" t="s">
        <v>889</v>
      </c>
      <c r="H834" s="40">
        <v>447431001</v>
      </c>
      <c r="I834" s="80">
        <f>SUMIF(Tabla1[SKU AVANTE],'Comanda F'!G834,Tabla1[PIEZAS])</f>
        <v>0</v>
      </c>
      <c r="J834" s="46">
        <v>92.1</v>
      </c>
      <c r="K834" s="29">
        <f t="shared" si="48"/>
        <v>0</v>
      </c>
      <c r="L834" s="28">
        <f t="shared" si="50"/>
        <v>106.83599999999998</v>
      </c>
      <c r="M834" s="30">
        <f t="shared" si="51"/>
        <v>0</v>
      </c>
    </row>
    <row r="835" spans="1:13" x14ac:dyDescent="0.25">
      <c r="A835" s="26">
        <v>36981</v>
      </c>
      <c r="B835" s="25" t="s">
        <v>1354</v>
      </c>
      <c r="C835" s="26" t="str">
        <f t="shared" si="49"/>
        <v>D5835</v>
      </c>
      <c r="D835" s="26">
        <v>2</v>
      </c>
      <c r="E835" s="75" t="s">
        <v>731</v>
      </c>
      <c r="F835" s="27" t="s">
        <v>1234</v>
      </c>
      <c r="G835" s="39" t="s">
        <v>913</v>
      </c>
      <c r="H835" s="40">
        <v>447431002</v>
      </c>
      <c r="I835" s="80">
        <f>SUMIF(Tabla1[SKU AVANTE],'Comanda F'!G835,Tabla1[PIEZAS])</f>
        <v>0</v>
      </c>
      <c r="J835" s="46">
        <v>92.1</v>
      </c>
      <c r="K835" s="29">
        <f t="shared" si="48"/>
        <v>0</v>
      </c>
      <c r="L835" s="28">
        <f t="shared" si="50"/>
        <v>106.83599999999998</v>
      </c>
      <c r="M835" s="30">
        <f t="shared" si="51"/>
        <v>0</v>
      </c>
    </row>
    <row r="836" spans="1:13" x14ac:dyDescent="0.25">
      <c r="A836" s="26">
        <v>36981</v>
      </c>
      <c r="B836" s="25" t="s">
        <v>1354</v>
      </c>
      <c r="C836" s="26" t="str">
        <f t="shared" si="49"/>
        <v>D5835</v>
      </c>
      <c r="D836" s="26">
        <v>3</v>
      </c>
      <c r="E836" s="75" t="s">
        <v>731</v>
      </c>
      <c r="F836" s="27" t="s">
        <v>1235</v>
      </c>
      <c r="G836" s="39" t="s">
        <v>905</v>
      </c>
      <c r="H836" s="40">
        <v>447431003</v>
      </c>
      <c r="I836" s="80">
        <f>SUMIF(Tabla1[SKU AVANTE],'Comanda F'!G836,Tabla1[PIEZAS])</f>
        <v>0</v>
      </c>
      <c r="J836" s="46">
        <v>92.1</v>
      </c>
      <c r="K836" s="29">
        <f t="shared" si="48"/>
        <v>0</v>
      </c>
      <c r="L836" s="28">
        <f t="shared" si="50"/>
        <v>106.83599999999998</v>
      </c>
      <c r="M836" s="30">
        <f t="shared" si="51"/>
        <v>0</v>
      </c>
    </row>
    <row r="837" spans="1:13" x14ac:dyDescent="0.25">
      <c r="A837" s="26">
        <v>36981</v>
      </c>
      <c r="B837" s="25" t="s">
        <v>1354</v>
      </c>
      <c r="C837" s="26" t="str">
        <f t="shared" si="49"/>
        <v>D5835</v>
      </c>
      <c r="D837" s="26">
        <v>4</v>
      </c>
      <c r="E837" s="75" t="s">
        <v>731</v>
      </c>
      <c r="F837" s="27" t="s">
        <v>1236</v>
      </c>
      <c r="G837" s="39" t="s">
        <v>897</v>
      </c>
      <c r="H837" s="40">
        <v>447431004</v>
      </c>
      <c r="I837" s="80">
        <f>SUMIF(Tabla1[SKU AVANTE],'Comanda F'!G837,Tabla1[PIEZAS])</f>
        <v>0</v>
      </c>
      <c r="J837" s="46">
        <v>92.1</v>
      </c>
      <c r="K837" s="29">
        <f t="shared" si="48"/>
        <v>0</v>
      </c>
      <c r="L837" s="28">
        <f t="shared" si="50"/>
        <v>106.83599999999998</v>
      </c>
      <c r="M837" s="30">
        <f t="shared" si="51"/>
        <v>0</v>
      </c>
    </row>
    <row r="838" spans="1:13" x14ac:dyDescent="0.25">
      <c r="A838" s="26">
        <v>36981</v>
      </c>
      <c r="B838" s="25" t="s">
        <v>1354</v>
      </c>
      <c r="C838" s="26" t="str">
        <f t="shared" si="49"/>
        <v>D5835</v>
      </c>
      <c r="D838" s="26">
        <v>5</v>
      </c>
      <c r="E838" s="75" t="s">
        <v>731</v>
      </c>
      <c r="F838" s="27" t="s">
        <v>1251</v>
      </c>
      <c r="G838" s="39" t="s">
        <v>881</v>
      </c>
      <c r="H838" s="40">
        <v>447431005</v>
      </c>
      <c r="I838" s="80">
        <f>SUMIF(Tabla1[SKU AVANTE],'Comanda F'!G838,Tabla1[PIEZAS])</f>
        <v>0</v>
      </c>
      <c r="J838" s="46">
        <v>110.83</v>
      </c>
      <c r="K838" s="29">
        <f t="shared" si="48"/>
        <v>0</v>
      </c>
      <c r="L838" s="28">
        <f t="shared" si="50"/>
        <v>128.56279999999998</v>
      </c>
      <c r="M838" s="30">
        <f t="shared" si="51"/>
        <v>0</v>
      </c>
    </row>
    <row r="839" spans="1:13" x14ac:dyDescent="0.25">
      <c r="A839" s="26">
        <v>38002</v>
      </c>
      <c r="B839" s="25" t="s">
        <v>1355</v>
      </c>
      <c r="C839" s="26" t="str">
        <f t="shared" si="49"/>
        <v>00101</v>
      </c>
      <c r="D839" s="26">
        <v>1</v>
      </c>
      <c r="E839" s="75" t="s">
        <v>447</v>
      </c>
      <c r="F839" s="27" t="s">
        <v>1233</v>
      </c>
      <c r="G839" s="39" t="s">
        <v>967</v>
      </c>
      <c r="H839" s="40">
        <v>454586001</v>
      </c>
      <c r="I839" s="80">
        <f>SUMIF(Tabla1[SKU AVANTE],'Comanda F'!G839,Tabla1[PIEZAS])</f>
        <v>0</v>
      </c>
      <c r="J839" s="46">
        <v>61</v>
      </c>
      <c r="K839" s="29">
        <f t="shared" ref="K839:K902" si="52">I839*J839</f>
        <v>0</v>
      </c>
      <c r="L839" s="28">
        <f t="shared" si="50"/>
        <v>70.759999999999991</v>
      </c>
      <c r="M839" s="30">
        <f t="shared" si="51"/>
        <v>0</v>
      </c>
    </row>
    <row r="840" spans="1:13" x14ac:dyDescent="0.25">
      <c r="A840" s="26">
        <v>38002</v>
      </c>
      <c r="B840" s="25" t="s">
        <v>1355</v>
      </c>
      <c r="C840" s="26" t="str">
        <f t="shared" ref="C840:C903" si="53">RIGHT(G840,5)</f>
        <v>00101</v>
      </c>
      <c r="D840" s="26">
        <v>2</v>
      </c>
      <c r="E840" s="75" t="s">
        <v>447</v>
      </c>
      <c r="F840" s="27" t="s">
        <v>1234</v>
      </c>
      <c r="G840" s="39" t="s">
        <v>970</v>
      </c>
      <c r="H840" s="40">
        <v>454586002</v>
      </c>
      <c r="I840" s="80">
        <f>SUMIF(Tabla1[SKU AVANTE],'Comanda F'!G840,Tabla1[PIEZAS])</f>
        <v>0</v>
      </c>
      <c r="J840" s="46">
        <v>61</v>
      </c>
      <c r="K840" s="29">
        <f t="shared" si="52"/>
        <v>0</v>
      </c>
      <c r="L840" s="28">
        <f t="shared" ref="L840:L903" si="54">+J840*1.16</f>
        <v>70.759999999999991</v>
      </c>
      <c r="M840" s="30">
        <f t="shared" ref="M840:M903" si="55">+I840*L840</f>
        <v>0</v>
      </c>
    </row>
    <row r="841" spans="1:13" x14ac:dyDescent="0.25">
      <c r="A841" s="26">
        <v>38002</v>
      </c>
      <c r="B841" s="25" t="s">
        <v>1355</v>
      </c>
      <c r="C841" s="26" t="str">
        <f t="shared" si="53"/>
        <v>00101</v>
      </c>
      <c r="D841" s="26">
        <v>3</v>
      </c>
      <c r="E841" s="75" t="s">
        <v>447</v>
      </c>
      <c r="F841" s="27" t="s">
        <v>1235</v>
      </c>
      <c r="G841" s="39" t="s">
        <v>969</v>
      </c>
      <c r="H841" s="40">
        <v>454586003</v>
      </c>
      <c r="I841" s="80">
        <f>SUMIF(Tabla1[SKU AVANTE],'Comanda F'!G841,Tabla1[PIEZAS])</f>
        <v>0</v>
      </c>
      <c r="J841" s="46">
        <v>61</v>
      </c>
      <c r="K841" s="29">
        <f t="shared" si="52"/>
        <v>0</v>
      </c>
      <c r="L841" s="28">
        <f t="shared" si="54"/>
        <v>70.759999999999991</v>
      </c>
      <c r="M841" s="30">
        <f t="shared" si="55"/>
        <v>0</v>
      </c>
    </row>
    <row r="842" spans="1:13" x14ac:dyDescent="0.25">
      <c r="A842" s="26">
        <v>38002</v>
      </c>
      <c r="B842" s="25" t="s">
        <v>1355</v>
      </c>
      <c r="C842" s="26" t="str">
        <f t="shared" si="53"/>
        <v>00101</v>
      </c>
      <c r="D842" s="26">
        <v>4</v>
      </c>
      <c r="E842" s="75" t="s">
        <v>447</v>
      </c>
      <c r="F842" s="27" t="s">
        <v>1236</v>
      </c>
      <c r="G842" s="39" t="s">
        <v>968</v>
      </c>
      <c r="H842" s="40">
        <v>454586004</v>
      </c>
      <c r="I842" s="80">
        <f>SUMIF(Tabla1[SKU AVANTE],'Comanda F'!G842,Tabla1[PIEZAS])</f>
        <v>0</v>
      </c>
      <c r="J842" s="46">
        <v>61</v>
      </c>
      <c r="K842" s="29">
        <f t="shared" si="52"/>
        <v>0</v>
      </c>
      <c r="L842" s="28">
        <f t="shared" si="54"/>
        <v>70.759999999999991</v>
      </c>
      <c r="M842" s="30">
        <f t="shared" si="55"/>
        <v>0</v>
      </c>
    </row>
    <row r="843" spans="1:13" x14ac:dyDescent="0.25">
      <c r="A843" s="26">
        <v>38002</v>
      </c>
      <c r="B843" s="25" t="s">
        <v>1355</v>
      </c>
      <c r="C843" s="26" t="str">
        <f t="shared" si="53"/>
        <v>00101</v>
      </c>
      <c r="D843" s="26">
        <v>5</v>
      </c>
      <c r="E843" s="75" t="s">
        <v>447</v>
      </c>
      <c r="F843" s="27" t="s">
        <v>1251</v>
      </c>
      <c r="G843" s="39" t="s">
        <v>966</v>
      </c>
      <c r="H843" s="40">
        <v>454586005</v>
      </c>
      <c r="I843" s="80">
        <f>SUMIF(Tabla1[SKU AVANTE],'Comanda F'!G843,Tabla1[PIEZAS])</f>
        <v>0</v>
      </c>
      <c r="J843" s="46">
        <v>74</v>
      </c>
      <c r="K843" s="29">
        <f t="shared" si="52"/>
        <v>0</v>
      </c>
      <c r="L843" s="28">
        <f t="shared" si="54"/>
        <v>85.839999999999989</v>
      </c>
      <c r="M843" s="30">
        <f t="shared" si="55"/>
        <v>0</v>
      </c>
    </row>
    <row r="844" spans="1:13" x14ac:dyDescent="0.25">
      <c r="A844" s="26">
        <v>38002</v>
      </c>
      <c r="B844" s="25" t="s">
        <v>1355</v>
      </c>
      <c r="C844" s="26" t="str">
        <f t="shared" si="53"/>
        <v>05264</v>
      </c>
      <c r="D844" s="26">
        <v>1</v>
      </c>
      <c r="E844" s="75" t="s">
        <v>451</v>
      </c>
      <c r="F844" s="27" t="s">
        <v>1233</v>
      </c>
      <c r="G844" s="39" t="s">
        <v>972</v>
      </c>
      <c r="H844" s="40">
        <v>454588001</v>
      </c>
      <c r="I844" s="80">
        <f>SUMIF(Tabla1[SKU AVANTE],'Comanda F'!G844,Tabla1[PIEZAS])</f>
        <v>0</v>
      </c>
      <c r="J844" s="46">
        <v>61</v>
      </c>
      <c r="K844" s="29">
        <f t="shared" si="52"/>
        <v>0</v>
      </c>
      <c r="L844" s="28">
        <f t="shared" si="54"/>
        <v>70.759999999999991</v>
      </c>
      <c r="M844" s="30">
        <f t="shared" si="55"/>
        <v>0</v>
      </c>
    </row>
    <row r="845" spans="1:13" x14ac:dyDescent="0.25">
      <c r="A845" s="26">
        <v>38002</v>
      </c>
      <c r="B845" s="25" t="s">
        <v>1355</v>
      </c>
      <c r="C845" s="26" t="str">
        <f t="shared" si="53"/>
        <v>05264</v>
      </c>
      <c r="D845" s="26">
        <v>2</v>
      </c>
      <c r="E845" s="75" t="s">
        <v>451</v>
      </c>
      <c r="F845" s="27" t="s">
        <v>1234</v>
      </c>
      <c r="G845" s="39" t="s">
        <v>975</v>
      </c>
      <c r="H845" s="40">
        <v>454588002</v>
      </c>
      <c r="I845" s="80">
        <f>SUMIF(Tabla1[SKU AVANTE],'Comanda F'!G845,Tabla1[PIEZAS])</f>
        <v>0</v>
      </c>
      <c r="J845" s="46">
        <v>61</v>
      </c>
      <c r="K845" s="29">
        <f t="shared" si="52"/>
        <v>0</v>
      </c>
      <c r="L845" s="28">
        <f t="shared" si="54"/>
        <v>70.759999999999991</v>
      </c>
      <c r="M845" s="30">
        <f t="shared" si="55"/>
        <v>0</v>
      </c>
    </row>
    <row r="846" spans="1:13" x14ac:dyDescent="0.25">
      <c r="A846" s="26">
        <v>38002</v>
      </c>
      <c r="B846" s="25" t="s">
        <v>1355</v>
      </c>
      <c r="C846" s="26" t="str">
        <f t="shared" si="53"/>
        <v>05264</v>
      </c>
      <c r="D846" s="26">
        <v>3</v>
      </c>
      <c r="E846" s="75" t="s">
        <v>451</v>
      </c>
      <c r="F846" s="27" t="s">
        <v>1235</v>
      </c>
      <c r="G846" s="39" t="s">
        <v>974</v>
      </c>
      <c r="H846" s="40">
        <v>454588003</v>
      </c>
      <c r="I846" s="80">
        <f>SUMIF(Tabla1[SKU AVANTE],'Comanda F'!G846,Tabla1[PIEZAS])</f>
        <v>0</v>
      </c>
      <c r="J846" s="46">
        <v>61</v>
      </c>
      <c r="K846" s="29">
        <f t="shared" si="52"/>
        <v>0</v>
      </c>
      <c r="L846" s="28">
        <f t="shared" si="54"/>
        <v>70.759999999999991</v>
      </c>
      <c r="M846" s="30">
        <f t="shared" si="55"/>
        <v>0</v>
      </c>
    </row>
    <row r="847" spans="1:13" x14ac:dyDescent="0.25">
      <c r="A847" s="26">
        <v>38002</v>
      </c>
      <c r="B847" s="25" t="s">
        <v>1355</v>
      </c>
      <c r="C847" s="26" t="str">
        <f t="shared" si="53"/>
        <v>05264</v>
      </c>
      <c r="D847" s="26">
        <v>4</v>
      </c>
      <c r="E847" s="75" t="s">
        <v>451</v>
      </c>
      <c r="F847" s="27" t="s">
        <v>1236</v>
      </c>
      <c r="G847" s="39" t="s">
        <v>973</v>
      </c>
      <c r="H847" s="40">
        <v>454588004</v>
      </c>
      <c r="I847" s="80">
        <f>SUMIF(Tabla1[SKU AVANTE],'Comanda F'!G847,Tabla1[PIEZAS])</f>
        <v>0</v>
      </c>
      <c r="J847" s="46">
        <v>61</v>
      </c>
      <c r="K847" s="29">
        <f t="shared" si="52"/>
        <v>0</v>
      </c>
      <c r="L847" s="28">
        <f t="shared" si="54"/>
        <v>70.759999999999991</v>
      </c>
      <c r="M847" s="30">
        <f t="shared" si="55"/>
        <v>0</v>
      </c>
    </row>
    <row r="848" spans="1:13" x14ac:dyDescent="0.25">
      <c r="A848" s="26">
        <v>38002</v>
      </c>
      <c r="B848" s="25" t="s">
        <v>1355</v>
      </c>
      <c r="C848" s="26" t="str">
        <f t="shared" si="53"/>
        <v>05264</v>
      </c>
      <c r="D848" s="26">
        <v>5</v>
      </c>
      <c r="E848" s="75" t="s">
        <v>451</v>
      </c>
      <c r="F848" s="27" t="s">
        <v>1251</v>
      </c>
      <c r="G848" s="39" t="s">
        <v>971</v>
      </c>
      <c r="H848" s="40">
        <v>454588005</v>
      </c>
      <c r="I848" s="80">
        <f>SUMIF(Tabla1[SKU AVANTE],'Comanda F'!G848,Tabla1[PIEZAS])</f>
        <v>0</v>
      </c>
      <c r="J848" s="46">
        <v>74</v>
      </c>
      <c r="K848" s="29">
        <f t="shared" si="52"/>
        <v>0</v>
      </c>
      <c r="L848" s="28">
        <f t="shared" si="54"/>
        <v>85.839999999999989</v>
      </c>
      <c r="M848" s="30">
        <f t="shared" si="55"/>
        <v>0</v>
      </c>
    </row>
    <row r="849" spans="1:13" x14ac:dyDescent="0.25">
      <c r="A849" s="26">
        <v>38002</v>
      </c>
      <c r="B849" s="25" t="s">
        <v>1355</v>
      </c>
      <c r="C849" s="26" t="str">
        <f t="shared" si="53"/>
        <v>05172</v>
      </c>
      <c r="D849" s="26">
        <v>1</v>
      </c>
      <c r="E849" s="75" t="s">
        <v>454</v>
      </c>
      <c r="F849" s="27" t="s">
        <v>1233</v>
      </c>
      <c r="G849" s="39" t="s">
        <v>977</v>
      </c>
      <c r="H849" s="40">
        <v>454587001</v>
      </c>
      <c r="I849" s="80">
        <f>SUMIF(Tabla1[SKU AVANTE],'Comanda F'!G849,Tabla1[PIEZAS])</f>
        <v>0</v>
      </c>
      <c r="J849" s="46">
        <v>61</v>
      </c>
      <c r="K849" s="29">
        <f t="shared" si="52"/>
        <v>0</v>
      </c>
      <c r="L849" s="28">
        <f t="shared" si="54"/>
        <v>70.759999999999991</v>
      </c>
      <c r="M849" s="30">
        <f t="shared" si="55"/>
        <v>0</v>
      </c>
    </row>
    <row r="850" spans="1:13" x14ac:dyDescent="0.25">
      <c r="A850" s="26">
        <v>38002</v>
      </c>
      <c r="B850" s="25" t="s">
        <v>1355</v>
      </c>
      <c r="C850" s="26" t="str">
        <f t="shared" si="53"/>
        <v>05172</v>
      </c>
      <c r="D850" s="26">
        <v>2</v>
      </c>
      <c r="E850" s="75" t="s">
        <v>454</v>
      </c>
      <c r="F850" s="27" t="s">
        <v>1234</v>
      </c>
      <c r="G850" s="39" t="s">
        <v>980</v>
      </c>
      <c r="H850" s="40">
        <v>454587002</v>
      </c>
      <c r="I850" s="80">
        <f>SUMIF(Tabla1[SKU AVANTE],'Comanda F'!G850,Tabla1[PIEZAS])</f>
        <v>0</v>
      </c>
      <c r="J850" s="46">
        <v>61</v>
      </c>
      <c r="K850" s="29">
        <f t="shared" si="52"/>
        <v>0</v>
      </c>
      <c r="L850" s="28">
        <f t="shared" si="54"/>
        <v>70.759999999999991</v>
      </c>
      <c r="M850" s="30">
        <f t="shared" si="55"/>
        <v>0</v>
      </c>
    </row>
    <row r="851" spans="1:13" x14ac:dyDescent="0.25">
      <c r="A851" s="26">
        <v>38002</v>
      </c>
      <c r="B851" s="25" t="s">
        <v>1355</v>
      </c>
      <c r="C851" s="26" t="str">
        <f t="shared" si="53"/>
        <v>05172</v>
      </c>
      <c r="D851" s="26">
        <v>3</v>
      </c>
      <c r="E851" s="75" t="s">
        <v>454</v>
      </c>
      <c r="F851" s="27" t="s">
        <v>1235</v>
      </c>
      <c r="G851" s="39" t="s">
        <v>979</v>
      </c>
      <c r="H851" s="40">
        <v>454587003</v>
      </c>
      <c r="I851" s="80">
        <f>SUMIF(Tabla1[SKU AVANTE],'Comanda F'!G851,Tabla1[PIEZAS])</f>
        <v>0</v>
      </c>
      <c r="J851" s="46">
        <v>61</v>
      </c>
      <c r="K851" s="29">
        <f t="shared" si="52"/>
        <v>0</v>
      </c>
      <c r="L851" s="28">
        <f t="shared" si="54"/>
        <v>70.759999999999991</v>
      </c>
      <c r="M851" s="30">
        <f t="shared" si="55"/>
        <v>0</v>
      </c>
    </row>
    <row r="852" spans="1:13" x14ac:dyDescent="0.25">
      <c r="A852" s="26">
        <v>38002</v>
      </c>
      <c r="B852" s="25" t="s">
        <v>1355</v>
      </c>
      <c r="C852" s="26" t="str">
        <f t="shared" si="53"/>
        <v>05172</v>
      </c>
      <c r="D852" s="26">
        <v>4</v>
      </c>
      <c r="E852" s="75" t="s">
        <v>454</v>
      </c>
      <c r="F852" s="27" t="s">
        <v>1236</v>
      </c>
      <c r="G852" s="39" t="s">
        <v>978</v>
      </c>
      <c r="H852" s="40">
        <v>454587004</v>
      </c>
      <c r="I852" s="80">
        <f>SUMIF(Tabla1[SKU AVANTE],'Comanda F'!G852,Tabla1[PIEZAS])</f>
        <v>0</v>
      </c>
      <c r="J852" s="46">
        <v>61</v>
      </c>
      <c r="K852" s="29">
        <f t="shared" si="52"/>
        <v>0</v>
      </c>
      <c r="L852" s="28">
        <f t="shared" si="54"/>
        <v>70.759999999999991</v>
      </c>
      <c r="M852" s="30">
        <f t="shared" si="55"/>
        <v>0</v>
      </c>
    </row>
    <row r="853" spans="1:13" x14ac:dyDescent="0.25">
      <c r="A853" s="26">
        <v>38002</v>
      </c>
      <c r="B853" s="25" t="s">
        <v>1355</v>
      </c>
      <c r="C853" s="26" t="str">
        <f t="shared" si="53"/>
        <v>05172</v>
      </c>
      <c r="D853" s="26">
        <v>5</v>
      </c>
      <c r="E853" s="75" t="s">
        <v>454</v>
      </c>
      <c r="F853" s="27" t="s">
        <v>1251</v>
      </c>
      <c r="G853" s="39" t="s">
        <v>976</v>
      </c>
      <c r="H853" s="40">
        <v>454587005</v>
      </c>
      <c r="I853" s="80">
        <f>SUMIF(Tabla1[SKU AVANTE],'Comanda F'!G853,Tabla1[PIEZAS])</f>
        <v>0</v>
      </c>
      <c r="J853" s="46">
        <v>74</v>
      </c>
      <c r="K853" s="29">
        <f t="shared" si="52"/>
        <v>0</v>
      </c>
      <c r="L853" s="28">
        <f t="shared" si="54"/>
        <v>85.839999999999989</v>
      </c>
      <c r="M853" s="30">
        <f t="shared" si="55"/>
        <v>0</v>
      </c>
    </row>
    <row r="854" spans="1:13" x14ac:dyDescent="0.25">
      <c r="A854" s="26">
        <v>38002</v>
      </c>
      <c r="B854" s="25" t="s">
        <v>1355</v>
      </c>
      <c r="C854" s="26" t="str">
        <f t="shared" si="53"/>
        <v>A5301</v>
      </c>
      <c r="D854" s="26">
        <v>1</v>
      </c>
      <c r="E854" s="75" t="s">
        <v>461</v>
      </c>
      <c r="F854" s="27" t="s">
        <v>1233</v>
      </c>
      <c r="G854" s="39" t="s">
        <v>982</v>
      </c>
      <c r="H854" s="40">
        <v>454590001</v>
      </c>
      <c r="I854" s="80">
        <f>SUMIF(Tabla1[SKU AVANTE],'Comanda F'!G854,Tabla1[PIEZAS])</f>
        <v>0</v>
      </c>
      <c r="J854" s="46">
        <v>61</v>
      </c>
      <c r="K854" s="29">
        <f t="shared" si="52"/>
        <v>0</v>
      </c>
      <c r="L854" s="28">
        <f t="shared" si="54"/>
        <v>70.759999999999991</v>
      </c>
      <c r="M854" s="30">
        <f t="shared" si="55"/>
        <v>0</v>
      </c>
    </row>
    <row r="855" spans="1:13" x14ac:dyDescent="0.25">
      <c r="A855" s="26">
        <v>38002</v>
      </c>
      <c r="B855" s="25" t="s">
        <v>1355</v>
      </c>
      <c r="C855" s="26" t="str">
        <f t="shared" si="53"/>
        <v>A5301</v>
      </c>
      <c r="D855" s="26">
        <v>2</v>
      </c>
      <c r="E855" s="75" t="s">
        <v>461</v>
      </c>
      <c r="F855" s="27" t="s">
        <v>1234</v>
      </c>
      <c r="G855" s="39" t="s">
        <v>985</v>
      </c>
      <c r="H855" s="40">
        <v>454590002</v>
      </c>
      <c r="I855" s="80">
        <f>SUMIF(Tabla1[SKU AVANTE],'Comanda F'!G855,Tabla1[PIEZAS])</f>
        <v>0</v>
      </c>
      <c r="J855" s="46">
        <v>61</v>
      </c>
      <c r="K855" s="29">
        <f t="shared" si="52"/>
        <v>0</v>
      </c>
      <c r="L855" s="28">
        <f t="shared" si="54"/>
        <v>70.759999999999991</v>
      </c>
      <c r="M855" s="30">
        <f t="shared" si="55"/>
        <v>0</v>
      </c>
    </row>
    <row r="856" spans="1:13" x14ac:dyDescent="0.25">
      <c r="A856" s="26">
        <v>38002</v>
      </c>
      <c r="B856" s="25" t="s">
        <v>1355</v>
      </c>
      <c r="C856" s="26" t="str">
        <f t="shared" si="53"/>
        <v>A5301</v>
      </c>
      <c r="D856" s="26">
        <v>3</v>
      </c>
      <c r="E856" s="75" t="s">
        <v>461</v>
      </c>
      <c r="F856" s="27" t="s">
        <v>1235</v>
      </c>
      <c r="G856" s="39" t="s">
        <v>984</v>
      </c>
      <c r="H856" s="40">
        <v>454590003</v>
      </c>
      <c r="I856" s="80">
        <f>SUMIF(Tabla1[SKU AVANTE],'Comanda F'!G856,Tabla1[PIEZAS])</f>
        <v>0</v>
      </c>
      <c r="J856" s="46">
        <v>61</v>
      </c>
      <c r="K856" s="29">
        <f t="shared" si="52"/>
        <v>0</v>
      </c>
      <c r="L856" s="28">
        <f t="shared" si="54"/>
        <v>70.759999999999991</v>
      </c>
      <c r="M856" s="30">
        <f t="shared" si="55"/>
        <v>0</v>
      </c>
    </row>
    <row r="857" spans="1:13" x14ac:dyDescent="0.25">
      <c r="A857" s="26">
        <v>38002</v>
      </c>
      <c r="B857" s="25" t="s">
        <v>1355</v>
      </c>
      <c r="C857" s="26" t="str">
        <f t="shared" si="53"/>
        <v>A5301</v>
      </c>
      <c r="D857" s="26">
        <v>4</v>
      </c>
      <c r="E857" s="75" t="s">
        <v>461</v>
      </c>
      <c r="F857" s="27" t="s">
        <v>1236</v>
      </c>
      <c r="G857" s="39" t="s">
        <v>983</v>
      </c>
      <c r="H857" s="40">
        <v>454590004</v>
      </c>
      <c r="I857" s="80">
        <f>SUMIF(Tabla1[SKU AVANTE],'Comanda F'!G857,Tabla1[PIEZAS])</f>
        <v>0</v>
      </c>
      <c r="J857" s="46">
        <v>61</v>
      </c>
      <c r="K857" s="29">
        <f t="shared" si="52"/>
        <v>0</v>
      </c>
      <c r="L857" s="28">
        <f t="shared" si="54"/>
        <v>70.759999999999991</v>
      </c>
      <c r="M857" s="30">
        <f t="shared" si="55"/>
        <v>0</v>
      </c>
    </row>
    <row r="858" spans="1:13" x14ac:dyDescent="0.25">
      <c r="A858" s="26">
        <v>38002</v>
      </c>
      <c r="B858" s="25" t="s">
        <v>1355</v>
      </c>
      <c r="C858" s="26" t="str">
        <f t="shared" si="53"/>
        <v>A5301</v>
      </c>
      <c r="D858" s="26">
        <v>5</v>
      </c>
      <c r="E858" s="75" t="s">
        <v>461</v>
      </c>
      <c r="F858" s="27" t="s">
        <v>1251</v>
      </c>
      <c r="G858" s="39" t="s">
        <v>981</v>
      </c>
      <c r="H858" s="40">
        <v>454590005</v>
      </c>
      <c r="I858" s="80">
        <f>SUMIF(Tabla1[SKU AVANTE],'Comanda F'!G858,Tabla1[PIEZAS])</f>
        <v>0</v>
      </c>
      <c r="J858" s="46">
        <v>74</v>
      </c>
      <c r="K858" s="29">
        <f t="shared" si="52"/>
        <v>0</v>
      </c>
      <c r="L858" s="28">
        <f t="shared" si="54"/>
        <v>85.839999999999989</v>
      </c>
      <c r="M858" s="30">
        <f t="shared" si="55"/>
        <v>0</v>
      </c>
    </row>
    <row r="859" spans="1:13" x14ac:dyDescent="0.25">
      <c r="A859" s="26">
        <v>38002</v>
      </c>
      <c r="B859" s="25" t="s">
        <v>1355</v>
      </c>
      <c r="C859" s="26" t="str">
        <f t="shared" si="53"/>
        <v>05508</v>
      </c>
      <c r="D859" s="26">
        <v>1</v>
      </c>
      <c r="E859" s="75" t="s">
        <v>455</v>
      </c>
      <c r="F859" s="27" t="s">
        <v>1233</v>
      </c>
      <c r="G859" s="39" t="s">
        <v>987</v>
      </c>
      <c r="H859" s="40">
        <v>454589001</v>
      </c>
      <c r="I859" s="80">
        <f>SUMIF(Tabla1[SKU AVANTE],'Comanda F'!G859,Tabla1[PIEZAS])</f>
        <v>0</v>
      </c>
      <c r="J859" s="46">
        <v>61</v>
      </c>
      <c r="K859" s="29">
        <f t="shared" si="52"/>
        <v>0</v>
      </c>
      <c r="L859" s="28">
        <f t="shared" si="54"/>
        <v>70.759999999999991</v>
      </c>
      <c r="M859" s="30">
        <f t="shared" si="55"/>
        <v>0</v>
      </c>
    </row>
    <row r="860" spans="1:13" x14ac:dyDescent="0.25">
      <c r="A860" s="26">
        <v>38002</v>
      </c>
      <c r="B860" s="25" t="s">
        <v>1355</v>
      </c>
      <c r="C860" s="26" t="str">
        <f t="shared" si="53"/>
        <v>05508</v>
      </c>
      <c r="D860" s="26">
        <v>2</v>
      </c>
      <c r="E860" s="75" t="s">
        <v>455</v>
      </c>
      <c r="F860" s="27" t="s">
        <v>1234</v>
      </c>
      <c r="G860" s="39" t="s">
        <v>990</v>
      </c>
      <c r="H860" s="40">
        <v>454589002</v>
      </c>
      <c r="I860" s="80">
        <f>SUMIF(Tabla1[SKU AVANTE],'Comanda F'!G860,Tabla1[PIEZAS])</f>
        <v>0</v>
      </c>
      <c r="J860" s="46">
        <v>61</v>
      </c>
      <c r="K860" s="29">
        <f t="shared" si="52"/>
        <v>0</v>
      </c>
      <c r="L860" s="28">
        <f t="shared" si="54"/>
        <v>70.759999999999991</v>
      </c>
      <c r="M860" s="30">
        <f t="shared" si="55"/>
        <v>0</v>
      </c>
    </row>
    <row r="861" spans="1:13" x14ac:dyDescent="0.25">
      <c r="A861" s="26">
        <v>38002</v>
      </c>
      <c r="B861" s="25" t="s">
        <v>1355</v>
      </c>
      <c r="C861" s="26" t="str">
        <f t="shared" si="53"/>
        <v>05508</v>
      </c>
      <c r="D861" s="26">
        <v>3</v>
      </c>
      <c r="E861" s="75" t="s">
        <v>455</v>
      </c>
      <c r="F861" s="27" t="s">
        <v>1235</v>
      </c>
      <c r="G861" s="39" t="s">
        <v>989</v>
      </c>
      <c r="H861" s="40">
        <v>454589003</v>
      </c>
      <c r="I861" s="80">
        <f>SUMIF(Tabla1[SKU AVANTE],'Comanda F'!G861,Tabla1[PIEZAS])</f>
        <v>0</v>
      </c>
      <c r="J861" s="46">
        <v>61</v>
      </c>
      <c r="K861" s="29">
        <f t="shared" si="52"/>
        <v>0</v>
      </c>
      <c r="L861" s="28">
        <f t="shared" si="54"/>
        <v>70.759999999999991</v>
      </c>
      <c r="M861" s="30">
        <f t="shared" si="55"/>
        <v>0</v>
      </c>
    </row>
    <row r="862" spans="1:13" x14ac:dyDescent="0.25">
      <c r="A862" s="26">
        <v>38002</v>
      </c>
      <c r="B862" s="25" t="s">
        <v>1355</v>
      </c>
      <c r="C862" s="26" t="str">
        <f t="shared" si="53"/>
        <v>05508</v>
      </c>
      <c r="D862" s="26">
        <v>4</v>
      </c>
      <c r="E862" s="75" t="s">
        <v>455</v>
      </c>
      <c r="F862" s="27" t="s">
        <v>1236</v>
      </c>
      <c r="G862" s="39" t="s">
        <v>988</v>
      </c>
      <c r="H862" s="40">
        <v>454589004</v>
      </c>
      <c r="I862" s="80">
        <f>SUMIF(Tabla1[SKU AVANTE],'Comanda F'!G862,Tabla1[PIEZAS])</f>
        <v>0</v>
      </c>
      <c r="J862" s="46">
        <v>61</v>
      </c>
      <c r="K862" s="29">
        <f t="shared" si="52"/>
        <v>0</v>
      </c>
      <c r="L862" s="28">
        <f t="shared" si="54"/>
        <v>70.759999999999991</v>
      </c>
      <c r="M862" s="30">
        <f t="shared" si="55"/>
        <v>0</v>
      </c>
    </row>
    <row r="863" spans="1:13" x14ac:dyDescent="0.25">
      <c r="A863" s="26">
        <v>38002</v>
      </c>
      <c r="B863" s="25" t="s">
        <v>1355</v>
      </c>
      <c r="C863" s="26" t="str">
        <f t="shared" si="53"/>
        <v>05508</v>
      </c>
      <c r="D863" s="26">
        <v>5</v>
      </c>
      <c r="E863" s="75" t="s">
        <v>455</v>
      </c>
      <c r="F863" s="27" t="s">
        <v>1251</v>
      </c>
      <c r="G863" s="39" t="s">
        <v>986</v>
      </c>
      <c r="H863" s="40">
        <v>454589005</v>
      </c>
      <c r="I863" s="80">
        <f>SUMIF(Tabla1[SKU AVANTE],'Comanda F'!G863,Tabla1[PIEZAS])</f>
        <v>0</v>
      </c>
      <c r="J863" s="46">
        <v>74</v>
      </c>
      <c r="K863" s="29">
        <f t="shared" si="52"/>
        <v>0</v>
      </c>
      <c r="L863" s="28">
        <f t="shared" si="54"/>
        <v>85.839999999999989</v>
      </c>
      <c r="M863" s="30">
        <f t="shared" si="55"/>
        <v>0</v>
      </c>
    </row>
    <row r="864" spans="1:13" x14ac:dyDescent="0.25">
      <c r="A864" s="26">
        <v>38003</v>
      </c>
      <c r="B864" s="25" t="s">
        <v>1356</v>
      </c>
      <c r="C864" s="26" t="str">
        <f t="shared" si="53"/>
        <v>00101</v>
      </c>
      <c r="D864" s="26">
        <v>1</v>
      </c>
      <c r="E864" s="75" t="s">
        <v>447</v>
      </c>
      <c r="F864" s="27" t="s">
        <v>1233</v>
      </c>
      <c r="G864" s="39" t="s">
        <v>992</v>
      </c>
      <c r="H864" s="40">
        <v>454591001</v>
      </c>
      <c r="I864" s="80">
        <f>SUMIF(Tabla1[SKU AVANTE],'Comanda F'!G864,Tabla1[PIEZAS])</f>
        <v>0</v>
      </c>
      <c r="J864" s="46">
        <v>61</v>
      </c>
      <c r="K864" s="29">
        <f t="shared" si="52"/>
        <v>0</v>
      </c>
      <c r="L864" s="28">
        <f t="shared" si="54"/>
        <v>70.759999999999991</v>
      </c>
      <c r="M864" s="30">
        <f t="shared" si="55"/>
        <v>0</v>
      </c>
    </row>
    <row r="865" spans="1:13" x14ac:dyDescent="0.25">
      <c r="A865" s="26">
        <v>38003</v>
      </c>
      <c r="B865" s="25" t="s">
        <v>1356</v>
      </c>
      <c r="C865" s="26" t="str">
        <f t="shared" si="53"/>
        <v>00101</v>
      </c>
      <c r="D865" s="26">
        <v>2</v>
      </c>
      <c r="E865" s="75" t="s">
        <v>447</v>
      </c>
      <c r="F865" s="27" t="s">
        <v>1234</v>
      </c>
      <c r="G865" s="39" t="s">
        <v>995</v>
      </c>
      <c r="H865" s="40">
        <v>454591002</v>
      </c>
      <c r="I865" s="80">
        <f>SUMIF(Tabla1[SKU AVANTE],'Comanda F'!G865,Tabla1[PIEZAS])</f>
        <v>0</v>
      </c>
      <c r="J865" s="46">
        <v>61</v>
      </c>
      <c r="K865" s="29">
        <f t="shared" si="52"/>
        <v>0</v>
      </c>
      <c r="L865" s="28">
        <f t="shared" si="54"/>
        <v>70.759999999999991</v>
      </c>
      <c r="M865" s="30">
        <f t="shared" si="55"/>
        <v>0</v>
      </c>
    </row>
    <row r="866" spans="1:13" x14ac:dyDescent="0.25">
      <c r="A866" s="26">
        <v>38003</v>
      </c>
      <c r="B866" s="25" t="s">
        <v>1356</v>
      </c>
      <c r="C866" s="26" t="str">
        <f t="shared" si="53"/>
        <v>00101</v>
      </c>
      <c r="D866" s="26">
        <v>3</v>
      </c>
      <c r="E866" s="75" t="s">
        <v>447</v>
      </c>
      <c r="F866" s="27" t="s">
        <v>1235</v>
      </c>
      <c r="G866" s="39" t="s">
        <v>994</v>
      </c>
      <c r="H866" s="40">
        <v>454591003</v>
      </c>
      <c r="I866" s="80">
        <f>SUMIF(Tabla1[SKU AVANTE],'Comanda F'!G866,Tabla1[PIEZAS])</f>
        <v>0</v>
      </c>
      <c r="J866" s="46">
        <v>61</v>
      </c>
      <c r="K866" s="29">
        <f t="shared" si="52"/>
        <v>0</v>
      </c>
      <c r="L866" s="28">
        <f t="shared" si="54"/>
        <v>70.759999999999991</v>
      </c>
      <c r="M866" s="30">
        <f t="shared" si="55"/>
        <v>0</v>
      </c>
    </row>
    <row r="867" spans="1:13" x14ac:dyDescent="0.25">
      <c r="A867" s="26">
        <v>38003</v>
      </c>
      <c r="B867" s="25" t="s">
        <v>1356</v>
      </c>
      <c r="C867" s="26" t="str">
        <f t="shared" si="53"/>
        <v>00101</v>
      </c>
      <c r="D867" s="26">
        <v>4</v>
      </c>
      <c r="E867" s="75" t="s">
        <v>447</v>
      </c>
      <c r="F867" s="27" t="s">
        <v>1236</v>
      </c>
      <c r="G867" s="39" t="s">
        <v>993</v>
      </c>
      <c r="H867" s="40">
        <v>454591004</v>
      </c>
      <c r="I867" s="80">
        <f>SUMIF(Tabla1[SKU AVANTE],'Comanda F'!G867,Tabla1[PIEZAS])</f>
        <v>0</v>
      </c>
      <c r="J867" s="46">
        <v>61</v>
      </c>
      <c r="K867" s="29">
        <f t="shared" si="52"/>
        <v>0</v>
      </c>
      <c r="L867" s="28">
        <f t="shared" si="54"/>
        <v>70.759999999999991</v>
      </c>
      <c r="M867" s="30">
        <f t="shared" si="55"/>
        <v>0</v>
      </c>
    </row>
    <row r="868" spans="1:13" x14ac:dyDescent="0.25">
      <c r="A868" s="26">
        <v>38003</v>
      </c>
      <c r="B868" s="25" t="s">
        <v>1356</v>
      </c>
      <c r="C868" s="26" t="str">
        <f t="shared" si="53"/>
        <v>00101</v>
      </c>
      <c r="D868" s="26">
        <v>5</v>
      </c>
      <c r="E868" s="75" t="s">
        <v>447</v>
      </c>
      <c r="F868" s="27" t="s">
        <v>1251</v>
      </c>
      <c r="G868" s="39" t="s">
        <v>991</v>
      </c>
      <c r="H868" s="40">
        <v>454591005</v>
      </c>
      <c r="I868" s="80">
        <f>SUMIF(Tabla1[SKU AVANTE],'Comanda F'!G868,Tabla1[PIEZAS])</f>
        <v>0</v>
      </c>
      <c r="J868" s="46">
        <v>74</v>
      </c>
      <c r="K868" s="29">
        <f t="shared" si="52"/>
        <v>0</v>
      </c>
      <c r="L868" s="28">
        <f t="shared" si="54"/>
        <v>85.839999999999989</v>
      </c>
      <c r="M868" s="30">
        <f t="shared" si="55"/>
        <v>0</v>
      </c>
    </row>
    <row r="869" spans="1:13" x14ac:dyDescent="0.25">
      <c r="A869" s="26">
        <v>38003</v>
      </c>
      <c r="B869" s="25" t="s">
        <v>1356</v>
      </c>
      <c r="C869" s="26" t="str">
        <f t="shared" si="53"/>
        <v>05264</v>
      </c>
      <c r="D869" s="26">
        <v>1</v>
      </c>
      <c r="E869" s="75" t="s">
        <v>451</v>
      </c>
      <c r="F869" s="27" t="s">
        <v>1233</v>
      </c>
      <c r="G869" s="39" t="s">
        <v>997</v>
      </c>
      <c r="H869" s="40">
        <v>454593001</v>
      </c>
      <c r="I869" s="80">
        <f>SUMIF(Tabla1[SKU AVANTE],'Comanda F'!G869,Tabla1[PIEZAS])</f>
        <v>0</v>
      </c>
      <c r="J869" s="46">
        <v>61</v>
      </c>
      <c r="K869" s="29">
        <f t="shared" si="52"/>
        <v>0</v>
      </c>
      <c r="L869" s="28">
        <f t="shared" si="54"/>
        <v>70.759999999999991</v>
      </c>
      <c r="M869" s="30">
        <f t="shared" si="55"/>
        <v>0</v>
      </c>
    </row>
    <row r="870" spans="1:13" x14ac:dyDescent="0.25">
      <c r="A870" s="26">
        <v>38003</v>
      </c>
      <c r="B870" s="25" t="s">
        <v>1356</v>
      </c>
      <c r="C870" s="26" t="str">
        <f t="shared" si="53"/>
        <v>05264</v>
      </c>
      <c r="D870" s="26">
        <v>2</v>
      </c>
      <c r="E870" s="75" t="s">
        <v>451</v>
      </c>
      <c r="F870" s="27" t="s">
        <v>1234</v>
      </c>
      <c r="G870" s="39" t="s">
        <v>1000</v>
      </c>
      <c r="H870" s="40">
        <v>454593002</v>
      </c>
      <c r="I870" s="80">
        <f>SUMIF(Tabla1[SKU AVANTE],'Comanda F'!G870,Tabla1[PIEZAS])</f>
        <v>0</v>
      </c>
      <c r="J870" s="46">
        <v>61</v>
      </c>
      <c r="K870" s="29">
        <f t="shared" si="52"/>
        <v>0</v>
      </c>
      <c r="L870" s="28">
        <f t="shared" si="54"/>
        <v>70.759999999999991</v>
      </c>
      <c r="M870" s="30">
        <f t="shared" si="55"/>
        <v>0</v>
      </c>
    </row>
    <row r="871" spans="1:13" x14ac:dyDescent="0.25">
      <c r="A871" s="26">
        <v>38003</v>
      </c>
      <c r="B871" s="25" t="s">
        <v>1356</v>
      </c>
      <c r="C871" s="26" t="str">
        <f t="shared" si="53"/>
        <v>05264</v>
      </c>
      <c r="D871" s="26">
        <v>3</v>
      </c>
      <c r="E871" s="75" t="s">
        <v>451</v>
      </c>
      <c r="F871" s="27" t="s">
        <v>1235</v>
      </c>
      <c r="G871" s="39" t="s">
        <v>999</v>
      </c>
      <c r="H871" s="40">
        <v>454593003</v>
      </c>
      <c r="I871" s="80">
        <f>SUMIF(Tabla1[SKU AVANTE],'Comanda F'!G871,Tabla1[PIEZAS])</f>
        <v>0</v>
      </c>
      <c r="J871" s="46">
        <v>61</v>
      </c>
      <c r="K871" s="29">
        <f t="shared" si="52"/>
        <v>0</v>
      </c>
      <c r="L871" s="28">
        <f t="shared" si="54"/>
        <v>70.759999999999991</v>
      </c>
      <c r="M871" s="30">
        <f t="shared" si="55"/>
        <v>0</v>
      </c>
    </row>
    <row r="872" spans="1:13" x14ac:dyDescent="0.25">
      <c r="A872" s="26">
        <v>38003</v>
      </c>
      <c r="B872" s="25" t="s">
        <v>1356</v>
      </c>
      <c r="C872" s="26" t="str">
        <f t="shared" si="53"/>
        <v>05264</v>
      </c>
      <c r="D872" s="26">
        <v>4</v>
      </c>
      <c r="E872" s="75" t="s">
        <v>451</v>
      </c>
      <c r="F872" s="27" t="s">
        <v>1236</v>
      </c>
      <c r="G872" s="39" t="s">
        <v>998</v>
      </c>
      <c r="H872" s="40">
        <v>454593004</v>
      </c>
      <c r="I872" s="80">
        <f>SUMIF(Tabla1[SKU AVANTE],'Comanda F'!G872,Tabla1[PIEZAS])</f>
        <v>0</v>
      </c>
      <c r="J872" s="46">
        <v>61</v>
      </c>
      <c r="K872" s="29">
        <f t="shared" si="52"/>
        <v>0</v>
      </c>
      <c r="L872" s="28">
        <f t="shared" si="54"/>
        <v>70.759999999999991</v>
      </c>
      <c r="M872" s="30">
        <f t="shared" si="55"/>
        <v>0</v>
      </c>
    </row>
    <row r="873" spans="1:13" x14ac:dyDescent="0.25">
      <c r="A873" s="26">
        <v>38003</v>
      </c>
      <c r="B873" s="25" t="s">
        <v>1356</v>
      </c>
      <c r="C873" s="26" t="str">
        <f t="shared" si="53"/>
        <v>05264</v>
      </c>
      <c r="D873" s="26">
        <v>5</v>
      </c>
      <c r="E873" s="75" t="s">
        <v>451</v>
      </c>
      <c r="F873" s="27" t="s">
        <v>1251</v>
      </c>
      <c r="G873" s="39" t="s">
        <v>996</v>
      </c>
      <c r="H873" s="40">
        <v>454593005</v>
      </c>
      <c r="I873" s="80">
        <f>SUMIF(Tabla1[SKU AVANTE],'Comanda F'!G873,Tabla1[PIEZAS])</f>
        <v>0</v>
      </c>
      <c r="J873" s="46">
        <v>74</v>
      </c>
      <c r="K873" s="29">
        <f t="shared" si="52"/>
        <v>0</v>
      </c>
      <c r="L873" s="28">
        <f t="shared" si="54"/>
        <v>85.839999999999989</v>
      </c>
      <c r="M873" s="30">
        <f t="shared" si="55"/>
        <v>0</v>
      </c>
    </row>
    <row r="874" spans="1:13" x14ac:dyDescent="0.25">
      <c r="A874" s="26">
        <v>38003</v>
      </c>
      <c r="B874" s="25" t="s">
        <v>1356</v>
      </c>
      <c r="C874" s="26" t="str">
        <f t="shared" si="53"/>
        <v>05172</v>
      </c>
      <c r="D874" s="26">
        <v>1</v>
      </c>
      <c r="E874" s="75" t="s">
        <v>454</v>
      </c>
      <c r="F874" s="27" t="s">
        <v>1233</v>
      </c>
      <c r="G874" s="39" t="s">
        <v>1002</v>
      </c>
      <c r="H874" s="40">
        <v>454592001</v>
      </c>
      <c r="I874" s="80">
        <f>SUMIF(Tabla1[SKU AVANTE],'Comanda F'!G874,Tabla1[PIEZAS])</f>
        <v>0</v>
      </c>
      <c r="J874" s="46">
        <v>61</v>
      </c>
      <c r="K874" s="29">
        <f t="shared" si="52"/>
        <v>0</v>
      </c>
      <c r="L874" s="28">
        <f t="shared" si="54"/>
        <v>70.759999999999991</v>
      </c>
      <c r="M874" s="30">
        <f t="shared" si="55"/>
        <v>0</v>
      </c>
    </row>
    <row r="875" spans="1:13" x14ac:dyDescent="0.25">
      <c r="A875" s="26">
        <v>38003</v>
      </c>
      <c r="B875" s="25" t="s">
        <v>1356</v>
      </c>
      <c r="C875" s="26" t="str">
        <f t="shared" si="53"/>
        <v>05172</v>
      </c>
      <c r="D875" s="26">
        <v>2</v>
      </c>
      <c r="E875" s="75" t="s">
        <v>454</v>
      </c>
      <c r="F875" s="27" t="s">
        <v>1234</v>
      </c>
      <c r="G875" s="39" t="s">
        <v>1005</v>
      </c>
      <c r="H875" s="40">
        <v>454592002</v>
      </c>
      <c r="I875" s="80">
        <f>SUMIF(Tabla1[SKU AVANTE],'Comanda F'!G875,Tabla1[PIEZAS])</f>
        <v>0</v>
      </c>
      <c r="J875" s="46">
        <v>61</v>
      </c>
      <c r="K875" s="29">
        <f t="shared" si="52"/>
        <v>0</v>
      </c>
      <c r="L875" s="28">
        <f t="shared" si="54"/>
        <v>70.759999999999991</v>
      </c>
      <c r="M875" s="30">
        <f t="shared" si="55"/>
        <v>0</v>
      </c>
    </row>
    <row r="876" spans="1:13" x14ac:dyDescent="0.25">
      <c r="A876" s="26">
        <v>38003</v>
      </c>
      <c r="B876" s="25" t="s">
        <v>1356</v>
      </c>
      <c r="C876" s="26" t="str">
        <f t="shared" si="53"/>
        <v>05172</v>
      </c>
      <c r="D876" s="26">
        <v>3</v>
      </c>
      <c r="E876" s="75" t="s">
        <v>454</v>
      </c>
      <c r="F876" s="27" t="s">
        <v>1235</v>
      </c>
      <c r="G876" s="39" t="s">
        <v>1004</v>
      </c>
      <c r="H876" s="40">
        <v>454592003</v>
      </c>
      <c r="I876" s="80">
        <f>SUMIF(Tabla1[SKU AVANTE],'Comanda F'!G876,Tabla1[PIEZAS])</f>
        <v>0</v>
      </c>
      <c r="J876" s="46">
        <v>61</v>
      </c>
      <c r="K876" s="29">
        <f t="shared" si="52"/>
        <v>0</v>
      </c>
      <c r="L876" s="28">
        <f t="shared" si="54"/>
        <v>70.759999999999991</v>
      </c>
      <c r="M876" s="30">
        <f t="shared" si="55"/>
        <v>0</v>
      </c>
    </row>
    <row r="877" spans="1:13" x14ac:dyDescent="0.25">
      <c r="A877" s="26">
        <v>38003</v>
      </c>
      <c r="B877" s="25" t="s">
        <v>1356</v>
      </c>
      <c r="C877" s="26" t="str">
        <f t="shared" si="53"/>
        <v>05172</v>
      </c>
      <c r="D877" s="26">
        <v>4</v>
      </c>
      <c r="E877" s="75" t="s">
        <v>454</v>
      </c>
      <c r="F877" s="27" t="s">
        <v>1236</v>
      </c>
      <c r="G877" s="39" t="s">
        <v>1003</v>
      </c>
      <c r="H877" s="40">
        <v>454592004</v>
      </c>
      <c r="I877" s="80">
        <f>SUMIF(Tabla1[SKU AVANTE],'Comanda F'!G877,Tabla1[PIEZAS])</f>
        <v>0</v>
      </c>
      <c r="J877" s="46">
        <v>61</v>
      </c>
      <c r="K877" s="29">
        <f t="shared" si="52"/>
        <v>0</v>
      </c>
      <c r="L877" s="28">
        <f t="shared" si="54"/>
        <v>70.759999999999991</v>
      </c>
      <c r="M877" s="30">
        <f t="shared" si="55"/>
        <v>0</v>
      </c>
    </row>
    <row r="878" spans="1:13" x14ac:dyDescent="0.25">
      <c r="A878" s="26">
        <v>38003</v>
      </c>
      <c r="B878" s="25" t="s">
        <v>1356</v>
      </c>
      <c r="C878" s="26" t="str">
        <f t="shared" si="53"/>
        <v>05172</v>
      </c>
      <c r="D878" s="26">
        <v>5</v>
      </c>
      <c r="E878" s="75" t="s">
        <v>454</v>
      </c>
      <c r="F878" s="27" t="s">
        <v>1251</v>
      </c>
      <c r="G878" s="39" t="s">
        <v>1001</v>
      </c>
      <c r="H878" s="40">
        <v>454592005</v>
      </c>
      <c r="I878" s="80">
        <f>SUMIF(Tabla1[SKU AVANTE],'Comanda F'!G878,Tabla1[PIEZAS])</f>
        <v>0</v>
      </c>
      <c r="J878" s="46">
        <v>74</v>
      </c>
      <c r="K878" s="29">
        <f t="shared" si="52"/>
        <v>0</v>
      </c>
      <c r="L878" s="28">
        <f t="shared" si="54"/>
        <v>85.839999999999989</v>
      </c>
      <c r="M878" s="30">
        <f t="shared" si="55"/>
        <v>0</v>
      </c>
    </row>
    <row r="879" spans="1:13" x14ac:dyDescent="0.25">
      <c r="A879" s="26">
        <v>38003</v>
      </c>
      <c r="B879" s="25" t="s">
        <v>1356</v>
      </c>
      <c r="C879" s="26" t="str">
        <f t="shared" si="53"/>
        <v>A5301</v>
      </c>
      <c r="D879" s="26">
        <v>1</v>
      </c>
      <c r="E879" s="75" t="s">
        <v>461</v>
      </c>
      <c r="F879" s="27" t="s">
        <v>1233</v>
      </c>
      <c r="G879" s="39" t="s">
        <v>1007</v>
      </c>
      <c r="H879" s="40">
        <v>454595001</v>
      </c>
      <c r="I879" s="80">
        <f>SUMIF(Tabla1[SKU AVANTE],'Comanda F'!G879,Tabla1[PIEZAS])</f>
        <v>0</v>
      </c>
      <c r="J879" s="46">
        <v>61</v>
      </c>
      <c r="K879" s="29">
        <f t="shared" si="52"/>
        <v>0</v>
      </c>
      <c r="L879" s="28">
        <f t="shared" si="54"/>
        <v>70.759999999999991</v>
      </c>
      <c r="M879" s="30">
        <f t="shared" si="55"/>
        <v>0</v>
      </c>
    </row>
    <row r="880" spans="1:13" x14ac:dyDescent="0.25">
      <c r="A880" s="26">
        <v>38003</v>
      </c>
      <c r="B880" s="25" t="s">
        <v>1356</v>
      </c>
      <c r="C880" s="26" t="str">
        <f t="shared" si="53"/>
        <v>A5301</v>
      </c>
      <c r="D880" s="26">
        <v>2</v>
      </c>
      <c r="E880" s="75" t="s">
        <v>461</v>
      </c>
      <c r="F880" s="27" t="s">
        <v>1234</v>
      </c>
      <c r="G880" s="39" t="s">
        <v>1010</v>
      </c>
      <c r="H880" s="40">
        <v>454595002</v>
      </c>
      <c r="I880" s="80">
        <f>SUMIF(Tabla1[SKU AVANTE],'Comanda F'!G880,Tabla1[PIEZAS])</f>
        <v>0</v>
      </c>
      <c r="J880" s="46">
        <v>61</v>
      </c>
      <c r="K880" s="29">
        <f t="shared" si="52"/>
        <v>0</v>
      </c>
      <c r="L880" s="28">
        <f t="shared" si="54"/>
        <v>70.759999999999991</v>
      </c>
      <c r="M880" s="30">
        <f t="shared" si="55"/>
        <v>0</v>
      </c>
    </row>
    <row r="881" spans="1:13" x14ac:dyDescent="0.25">
      <c r="A881" s="26">
        <v>38003</v>
      </c>
      <c r="B881" s="25" t="s">
        <v>1356</v>
      </c>
      <c r="C881" s="26" t="str">
        <f t="shared" si="53"/>
        <v>A5301</v>
      </c>
      <c r="D881" s="26">
        <v>3</v>
      </c>
      <c r="E881" s="75" t="s">
        <v>461</v>
      </c>
      <c r="F881" s="27" t="s">
        <v>1235</v>
      </c>
      <c r="G881" s="39" t="s">
        <v>1009</v>
      </c>
      <c r="H881" s="40">
        <v>454595003</v>
      </c>
      <c r="I881" s="80">
        <f>SUMIF(Tabla1[SKU AVANTE],'Comanda F'!G881,Tabla1[PIEZAS])</f>
        <v>0</v>
      </c>
      <c r="J881" s="46">
        <v>61</v>
      </c>
      <c r="K881" s="29">
        <f t="shared" si="52"/>
        <v>0</v>
      </c>
      <c r="L881" s="28">
        <f t="shared" si="54"/>
        <v>70.759999999999991</v>
      </c>
      <c r="M881" s="30">
        <f t="shared" si="55"/>
        <v>0</v>
      </c>
    </row>
    <row r="882" spans="1:13" x14ac:dyDescent="0.25">
      <c r="A882" s="26">
        <v>38003</v>
      </c>
      <c r="B882" s="25" t="s">
        <v>1356</v>
      </c>
      <c r="C882" s="26" t="str">
        <f t="shared" si="53"/>
        <v>A5301</v>
      </c>
      <c r="D882" s="26">
        <v>4</v>
      </c>
      <c r="E882" s="75" t="s">
        <v>461</v>
      </c>
      <c r="F882" s="27" t="s">
        <v>1236</v>
      </c>
      <c r="G882" s="39" t="s">
        <v>1008</v>
      </c>
      <c r="H882" s="40">
        <v>454595004</v>
      </c>
      <c r="I882" s="80">
        <f>SUMIF(Tabla1[SKU AVANTE],'Comanda F'!G882,Tabla1[PIEZAS])</f>
        <v>0</v>
      </c>
      <c r="J882" s="46">
        <v>61</v>
      </c>
      <c r="K882" s="29">
        <f t="shared" si="52"/>
        <v>0</v>
      </c>
      <c r="L882" s="28">
        <f t="shared" si="54"/>
        <v>70.759999999999991</v>
      </c>
      <c r="M882" s="30">
        <f t="shared" si="55"/>
        <v>0</v>
      </c>
    </row>
    <row r="883" spans="1:13" x14ac:dyDescent="0.25">
      <c r="A883" s="26">
        <v>38003</v>
      </c>
      <c r="B883" s="25" t="s">
        <v>1356</v>
      </c>
      <c r="C883" s="26" t="str">
        <f t="shared" si="53"/>
        <v>A5301</v>
      </c>
      <c r="D883" s="26">
        <v>5</v>
      </c>
      <c r="E883" s="75" t="s">
        <v>461</v>
      </c>
      <c r="F883" s="27" t="s">
        <v>1251</v>
      </c>
      <c r="G883" s="39" t="s">
        <v>1006</v>
      </c>
      <c r="H883" s="40">
        <v>454595005</v>
      </c>
      <c r="I883" s="80">
        <f>SUMIF(Tabla1[SKU AVANTE],'Comanda F'!G883,Tabla1[PIEZAS])</f>
        <v>0</v>
      </c>
      <c r="J883" s="46">
        <v>74</v>
      </c>
      <c r="K883" s="29">
        <f t="shared" si="52"/>
        <v>0</v>
      </c>
      <c r="L883" s="28">
        <f t="shared" si="54"/>
        <v>85.839999999999989</v>
      </c>
      <c r="M883" s="30">
        <f t="shared" si="55"/>
        <v>0</v>
      </c>
    </row>
    <row r="884" spans="1:13" x14ac:dyDescent="0.25">
      <c r="A884" s="26">
        <v>38003</v>
      </c>
      <c r="B884" s="25" t="s">
        <v>1356</v>
      </c>
      <c r="C884" s="26" t="str">
        <f t="shared" si="53"/>
        <v>05508</v>
      </c>
      <c r="D884" s="26">
        <v>1</v>
      </c>
      <c r="E884" s="75" t="s">
        <v>455</v>
      </c>
      <c r="F884" s="27" t="s">
        <v>1233</v>
      </c>
      <c r="G884" s="39" t="s">
        <v>1012</v>
      </c>
      <c r="H884" s="40">
        <v>454594001</v>
      </c>
      <c r="I884" s="80">
        <f>SUMIF(Tabla1[SKU AVANTE],'Comanda F'!G884,Tabla1[PIEZAS])</f>
        <v>0</v>
      </c>
      <c r="J884" s="46">
        <v>61</v>
      </c>
      <c r="K884" s="29">
        <f t="shared" si="52"/>
        <v>0</v>
      </c>
      <c r="L884" s="28">
        <f t="shared" si="54"/>
        <v>70.759999999999991</v>
      </c>
      <c r="M884" s="30">
        <f t="shared" si="55"/>
        <v>0</v>
      </c>
    </row>
    <row r="885" spans="1:13" x14ac:dyDescent="0.25">
      <c r="A885" s="26">
        <v>38003</v>
      </c>
      <c r="B885" s="25" t="s">
        <v>1356</v>
      </c>
      <c r="C885" s="26" t="str">
        <f t="shared" si="53"/>
        <v>05508</v>
      </c>
      <c r="D885" s="26">
        <v>2</v>
      </c>
      <c r="E885" s="75" t="s">
        <v>455</v>
      </c>
      <c r="F885" s="27" t="s">
        <v>1234</v>
      </c>
      <c r="G885" s="39" t="s">
        <v>1015</v>
      </c>
      <c r="H885" s="40">
        <v>454594002</v>
      </c>
      <c r="I885" s="80">
        <f>SUMIF(Tabla1[SKU AVANTE],'Comanda F'!G885,Tabla1[PIEZAS])</f>
        <v>0</v>
      </c>
      <c r="J885" s="46">
        <v>61</v>
      </c>
      <c r="K885" s="29">
        <f t="shared" si="52"/>
        <v>0</v>
      </c>
      <c r="L885" s="28">
        <f t="shared" si="54"/>
        <v>70.759999999999991</v>
      </c>
      <c r="M885" s="30">
        <f t="shared" si="55"/>
        <v>0</v>
      </c>
    </row>
    <row r="886" spans="1:13" x14ac:dyDescent="0.25">
      <c r="A886" s="26">
        <v>38003</v>
      </c>
      <c r="B886" s="25" t="s">
        <v>1356</v>
      </c>
      <c r="C886" s="26" t="str">
        <f t="shared" si="53"/>
        <v>05508</v>
      </c>
      <c r="D886" s="26">
        <v>3</v>
      </c>
      <c r="E886" s="75" t="s">
        <v>455</v>
      </c>
      <c r="F886" s="27" t="s">
        <v>1235</v>
      </c>
      <c r="G886" s="39" t="s">
        <v>1014</v>
      </c>
      <c r="H886" s="40">
        <v>454594003</v>
      </c>
      <c r="I886" s="80">
        <f>SUMIF(Tabla1[SKU AVANTE],'Comanda F'!G886,Tabla1[PIEZAS])</f>
        <v>0</v>
      </c>
      <c r="J886" s="46">
        <v>61</v>
      </c>
      <c r="K886" s="29">
        <f t="shared" si="52"/>
        <v>0</v>
      </c>
      <c r="L886" s="28">
        <f t="shared" si="54"/>
        <v>70.759999999999991</v>
      </c>
      <c r="M886" s="30">
        <f t="shared" si="55"/>
        <v>0</v>
      </c>
    </row>
    <row r="887" spans="1:13" x14ac:dyDescent="0.25">
      <c r="A887" s="26">
        <v>38003</v>
      </c>
      <c r="B887" s="25" t="s">
        <v>1356</v>
      </c>
      <c r="C887" s="26" t="str">
        <f t="shared" si="53"/>
        <v>05508</v>
      </c>
      <c r="D887" s="26">
        <v>4</v>
      </c>
      <c r="E887" s="75" t="s">
        <v>455</v>
      </c>
      <c r="F887" s="27" t="s">
        <v>1236</v>
      </c>
      <c r="G887" s="39" t="s">
        <v>1013</v>
      </c>
      <c r="H887" s="40">
        <v>454594004</v>
      </c>
      <c r="I887" s="80">
        <f>SUMIF(Tabla1[SKU AVANTE],'Comanda F'!G887,Tabla1[PIEZAS])</f>
        <v>0</v>
      </c>
      <c r="J887" s="46">
        <v>61</v>
      </c>
      <c r="K887" s="29">
        <f t="shared" si="52"/>
        <v>0</v>
      </c>
      <c r="L887" s="28">
        <f t="shared" si="54"/>
        <v>70.759999999999991</v>
      </c>
      <c r="M887" s="30">
        <f t="shared" si="55"/>
        <v>0</v>
      </c>
    </row>
    <row r="888" spans="1:13" x14ac:dyDescent="0.25">
      <c r="A888" s="26">
        <v>38003</v>
      </c>
      <c r="B888" s="25" t="s">
        <v>1356</v>
      </c>
      <c r="C888" s="26" t="str">
        <f t="shared" si="53"/>
        <v>05508</v>
      </c>
      <c r="D888" s="26">
        <v>5</v>
      </c>
      <c r="E888" s="75" t="s">
        <v>455</v>
      </c>
      <c r="F888" s="27" t="s">
        <v>1251</v>
      </c>
      <c r="G888" s="39" t="s">
        <v>1011</v>
      </c>
      <c r="H888" s="40">
        <v>454594005</v>
      </c>
      <c r="I888" s="80">
        <f>SUMIF(Tabla1[SKU AVANTE],'Comanda F'!G888,Tabla1[PIEZAS])</f>
        <v>0</v>
      </c>
      <c r="J888" s="46">
        <v>74</v>
      </c>
      <c r="K888" s="29">
        <f t="shared" si="52"/>
        <v>0</v>
      </c>
      <c r="L888" s="28">
        <f t="shared" si="54"/>
        <v>85.839999999999989</v>
      </c>
      <c r="M888" s="30">
        <f t="shared" si="55"/>
        <v>0</v>
      </c>
    </row>
    <row r="889" spans="1:13" x14ac:dyDescent="0.25">
      <c r="A889" s="26">
        <v>38102</v>
      </c>
      <c r="B889" s="25" t="s">
        <v>1357</v>
      </c>
      <c r="C889" s="26" t="str">
        <f t="shared" si="53"/>
        <v>00101</v>
      </c>
      <c r="D889" s="26">
        <v>1</v>
      </c>
      <c r="E889" s="75" t="s">
        <v>447</v>
      </c>
      <c r="F889" s="27" t="s">
        <v>1233</v>
      </c>
      <c r="G889" s="39" t="s">
        <v>1042</v>
      </c>
      <c r="H889" s="40">
        <v>449940001</v>
      </c>
      <c r="I889" s="80">
        <f>SUMIF(Tabla1[SKU AVANTE],'Comanda F'!G889,Tabla1[PIEZAS])</f>
        <v>0</v>
      </c>
      <c r="J889" s="46">
        <v>108.8</v>
      </c>
      <c r="K889" s="29">
        <f t="shared" si="52"/>
        <v>0</v>
      </c>
      <c r="L889" s="28">
        <f t="shared" si="54"/>
        <v>126.20799999999998</v>
      </c>
      <c r="M889" s="30">
        <f t="shared" si="55"/>
        <v>0</v>
      </c>
    </row>
    <row r="890" spans="1:13" x14ac:dyDescent="0.25">
      <c r="A890" s="26">
        <v>38102</v>
      </c>
      <c r="B890" s="25" t="s">
        <v>1357</v>
      </c>
      <c r="C890" s="26" t="str">
        <f t="shared" si="53"/>
        <v>00101</v>
      </c>
      <c r="D890" s="26">
        <v>2</v>
      </c>
      <c r="E890" s="75" t="s">
        <v>447</v>
      </c>
      <c r="F890" s="27" t="s">
        <v>1234</v>
      </c>
      <c r="G890" s="39" t="s">
        <v>1043</v>
      </c>
      <c r="H890" s="40">
        <v>449940002</v>
      </c>
      <c r="I890" s="80">
        <f>SUMIF(Tabla1[SKU AVANTE],'Comanda F'!G890,Tabla1[PIEZAS])</f>
        <v>0</v>
      </c>
      <c r="J890" s="46">
        <v>108.8</v>
      </c>
      <c r="K890" s="29">
        <f t="shared" si="52"/>
        <v>0</v>
      </c>
      <c r="L890" s="28">
        <f t="shared" si="54"/>
        <v>126.20799999999998</v>
      </c>
      <c r="M890" s="30">
        <f t="shared" si="55"/>
        <v>0</v>
      </c>
    </row>
    <row r="891" spans="1:13" x14ac:dyDescent="0.25">
      <c r="A891" s="26">
        <v>38102</v>
      </c>
      <c r="B891" s="25" t="s">
        <v>1357</v>
      </c>
      <c r="C891" s="26" t="str">
        <f t="shared" si="53"/>
        <v>00101</v>
      </c>
      <c r="D891" s="26">
        <v>3</v>
      </c>
      <c r="E891" s="75" t="s">
        <v>447</v>
      </c>
      <c r="F891" s="27" t="s">
        <v>1235</v>
      </c>
      <c r="G891" s="39" t="s">
        <v>1044</v>
      </c>
      <c r="H891" s="40">
        <v>449940003</v>
      </c>
      <c r="I891" s="80">
        <f>SUMIF(Tabla1[SKU AVANTE],'Comanda F'!G891,Tabla1[PIEZAS])</f>
        <v>0</v>
      </c>
      <c r="J891" s="46">
        <v>108.8</v>
      </c>
      <c r="K891" s="29">
        <f t="shared" si="52"/>
        <v>0</v>
      </c>
      <c r="L891" s="28">
        <f t="shared" si="54"/>
        <v>126.20799999999998</v>
      </c>
      <c r="M891" s="30">
        <f t="shared" si="55"/>
        <v>0</v>
      </c>
    </row>
    <row r="892" spans="1:13" x14ac:dyDescent="0.25">
      <c r="A892" s="26">
        <v>38102</v>
      </c>
      <c r="B892" s="25" t="s">
        <v>1357</v>
      </c>
      <c r="C892" s="26" t="str">
        <f t="shared" si="53"/>
        <v>00101</v>
      </c>
      <c r="D892" s="26">
        <v>4</v>
      </c>
      <c r="E892" s="75" t="s">
        <v>447</v>
      </c>
      <c r="F892" s="27" t="s">
        <v>1236</v>
      </c>
      <c r="G892" s="39" t="s">
        <v>1045</v>
      </c>
      <c r="H892" s="40">
        <v>449940004</v>
      </c>
      <c r="I892" s="80">
        <f>SUMIF(Tabla1[SKU AVANTE],'Comanda F'!G892,Tabla1[PIEZAS])</f>
        <v>0</v>
      </c>
      <c r="J892" s="46">
        <v>108.8</v>
      </c>
      <c r="K892" s="29">
        <f t="shared" si="52"/>
        <v>0</v>
      </c>
      <c r="L892" s="28">
        <f t="shared" si="54"/>
        <v>126.20799999999998</v>
      </c>
      <c r="M892" s="30">
        <f t="shared" si="55"/>
        <v>0</v>
      </c>
    </row>
    <row r="893" spans="1:13" x14ac:dyDescent="0.25">
      <c r="A893" s="26">
        <v>38102</v>
      </c>
      <c r="B893" s="25" t="s">
        <v>1357</v>
      </c>
      <c r="C893" s="26" t="str">
        <f t="shared" si="53"/>
        <v>04000</v>
      </c>
      <c r="D893" s="26">
        <v>1</v>
      </c>
      <c r="E893" s="75" t="s">
        <v>668</v>
      </c>
      <c r="F893" s="27" t="s">
        <v>1233</v>
      </c>
      <c r="G893" s="39" t="s">
        <v>1046</v>
      </c>
      <c r="H893" s="40">
        <v>449939001</v>
      </c>
      <c r="I893" s="80">
        <f>SUMIF(Tabla1[SKU AVANTE],'Comanda F'!G893,Tabla1[PIEZAS])</f>
        <v>0</v>
      </c>
      <c r="J893" s="46">
        <v>108.8</v>
      </c>
      <c r="K893" s="29">
        <f t="shared" si="52"/>
        <v>0</v>
      </c>
      <c r="L893" s="28">
        <f t="shared" si="54"/>
        <v>126.20799999999998</v>
      </c>
      <c r="M893" s="30">
        <f t="shared" si="55"/>
        <v>0</v>
      </c>
    </row>
    <row r="894" spans="1:13" x14ac:dyDescent="0.25">
      <c r="A894" s="26">
        <v>38102</v>
      </c>
      <c r="B894" s="25" t="s">
        <v>1357</v>
      </c>
      <c r="C894" s="26" t="str">
        <f t="shared" si="53"/>
        <v>04000</v>
      </c>
      <c r="D894" s="26">
        <v>2</v>
      </c>
      <c r="E894" s="75" t="s">
        <v>668</v>
      </c>
      <c r="F894" s="27" t="s">
        <v>1234</v>
      </c>
      <c r="G894" s="39" t="s">
        <v>1047</v>
      </c>
      <c r="H894" s="40">
        <v>449939002</v>
      </c>
      <c r="I894" s="80">
        <f>SUMIF(Tabla1[SKU AVANTE],'Comanda F'!G894,Tabla1[PIEZAS])</f>
        <v>0</v>
      </c>
      <c r="J894" s="46">
        <v>108.8</v>
      </c>
      <c r="K894" s="29">
        <f t="shared" si="52"/>
        <v>0</v>
      </c>
      <c r="L894" s="28">
        <f t="shared" si="54"/>
        <v>126.20799999999998</v>
      </c>
      <c r="M894" s="30">
        <f t="shared" si="55"/>
        <v>0</v>
      </c>
    </row>
    <row r="895" spans="1:13" x14ac:dyDescent="0.25">
      <c r="A895" s="26">
        <v>38102</v>
      </c>
      <c r="B895" s="25" t="s">
        <v>1357</v>
      </c>
      <c r="C895" s="26" t="str">
        <f t="shared" si="53"/>
        <v>04000</v>
      </c>
      <c r="D895" s="26">
        <v>3</v>
      </c>
      <c r="E895" s="75" t="s">
        <v>668</v>
      </c>
      <c r="F895" s="27" t="s">
        <v>1235</v>
      </c>
      <c r="G895" s="39" t="s">
        <v>1048</v>
      </c>
      <c r="H895" s="40">
        <v>449939003</v>
      </c>
      <c r="I895" s="80">
        <f>SUMIF(Tabla1[SKU AVANTE],'Comanda F'!G895,Tabla1[PIEZAS])</f>
        <v>0</v>
      </c>
      <c r="J895" s="46">
        <v>108.8</v>
      </c>
      <c r="K895" s="29">
        <f t="shared" si="52"/>
        <v>0</v>
      </c>
      <c r="L895" s="28">
        <f t="shared" si="54"/>
        <v>126.20799999999998</v>
      </c>
      <c r="M895" s="30">
        <f t="shared" si="55"/>
        <v>0</v>
      </c>
    </row>
    <row r="896" spans="1:13" x14ac:dyDescent="0.25">
      <c r="A896" s="26">
        <v>38102</v>
      </c>
      <c r="B896" s="25" t="s">
        <v>1357</v>
      </c>
      <c r="C896" s="26" t="str">
        <f t="shared" si="53"/>
        <v>04000</v>
      </c>
      <c r="D896" s="26">
        <v>4</v>
      </c>
      <c r="E896" s="75" t="s">
        <v>668</v>
      </c>
      <c r="F896" s="27" t="s">
        <v>1236</v>
      </c>
      <c r="G896" s="39" t="s">
        <v>1049</v>
      </c>
      <c r="H896" s="40">
        <v>449939004</v>
      </c>
      <c r="I896" s="80">
        <f>SUMIF(Tabla1[SKU AVANTE],'Comanda F'!G896,Tabla1[PIEZAS])</f>
        <v>0</v>
      </c>
      <c r="J896" s="46">
        <v>108.8</v>
      </c>
      <c r="K896" s="29">
        <f t="shared" si="52"/>
        <v>0</v>
      </c>
      <c r="L896" s="28">
        <f t="shared" si="54"/>
        <v>126.20799999999998</v>
      </c>
      <c r="M896" s="30">
        <f t="shared" si="55"/>
        <v>0</v>
      </c>
    </row>
    <row r="897" spans="1:13" x14ac:dyDescent="0.25">
      <c r="A897" s="26">
        <v>38102</v>
      </c>
      <c r="B897" s="25" t="s">
        <v>1357</v>
      </c>
      <c r="C897" s="26" t="str">
        <f t="shared" si="53"/>
        <v>05232</v>
      </c>
      <c r="D897" s="26">
        <v>1</v>
      </c>
      <c r="E897" s="75" t="s">
        <v>451</v>
      </c>
      <c r="F897" s="27" t="s">
        <v>1233</v>
      </c>
      <c r="G897" s="39" t="s">
        <v>1054</v>
      </c>
      <c r="H897" s="40">
        <v>449937001</v>
      </c>
      <c r="I897" s="80">
        <f>SUMIF(Tabla1[SKU AVANTE],'Comanda F'!G897,Tabla1[PIEZAS])</f>
        <v>0</v>
      </c>
      <c r="J897" s="46">
        <v>108.8</v>
      </c>
      <c r="K897" s="29">
        <f t="shared" si="52"/>
        <v>0</v>
      </c>
      <c r="L897" s="28">
        <f t="shared" si="54"/>
        <v>126.20799999999998</v>
      </c>
      <c r="M897" s="30">
        <f t="shared" si="55"/>
        <v>0</v>
      </c>
    </row>
    <row r="898" spans="1:13" x14ac:dyDescent="0.25">
      <c r="A898" s="26">
        <v>38102</v>
      </c>
      <c r="B898" s="25" t="s">
        <v>1357</v>
      </c>
      <c r="C898" s="26" t="str">
        <f t="shared" si="53"/>
        <v>05232</v>
      </c>
      <c r="D898" s="26">
        <v>2</v>
      </c>
      <c r="E898" s="75" t="s">
        <v>451</v>
      </c>
      <c r="F898" s="27" t="s">
        <v>1234</v>
      </c>
      <c r="G898" s="39" t="s">
        <v>1055</v>
      </c>
      <c r="H898" s="40">
        <v>449937002</v>
      </c>
      <c r="I898" s="80">
        <f>SUMIF(Tabla1[SKU AVANTE],'Comanda F'!G898,Tabla1[PIEZAS])</f>
        <v>0</v>
      </c>
      <c r="J898" s="46">
        <v>108.8</v>
      </c>
      <c r="K898" s="29">
        <f t="shared" si="52"/>
        <v>0</v>
      </c>
      <c r="L898" s="28">
        <f t="shared" si="54"/>
        <v>126.20799999999998</v>
      </c>
      <c r="M898" s="30">
        <f t="shared" si="55"/>
        <v>0</v>
      </c>
    </row>
    <row r="899" spans="1:13" x14ac:dyDescent="0.25">
      <c r="A899" s="26">
        <v>38102</v>
      </c>
      <c r="B899" s="25" t="s">
        <v>1357</v>
      </c>
      <c r="C899" s="26" t="str">
        <f t="shared" si="53"/>
        <v>05232</v>
      </c>
      <c r="D899" s="26">
        <v>3</v>
      </c>
      <c r="E899" s="75" t="s">
        <v>451</v>
      </c>
      <c r="F899" s="27" t="s">
        <v>1235</v>
      </c>
      <c r="G899" s="39" t="s">
        <v>1056</v>
      </c>
      <c r="H899" s="40">
        <v>449937003</v>
      </c>
      <c r="I899" s="80">
        <f>SUMIF(Tabla1[SKU AVANTE],'Comanda F'!G899,Tabla1[PIEZAS])</f>
        <v>0</v>
      </c>
      <c r="J899" s="46">
        <v>108.8</v>
      </c>
      <c r="K899" s="29">
        <f t="shared" si="52"/>
        <v>0</v>
      </c>
      <c r="L899" s="28">
        <f t="shared" si="54"/>
        <v>126.20799999999998</v>
      </c>
      <c r="M899" s="30">
        <f t="shared" si="55"/>
        <v>0</v>
      </c>
    </row>
    <row r="900" spans="1:13" x14ac:dyDescent="0.25">
      <c r="A900" s="26">
        <v>38102</v>
      </c>
      <c r="B900" s="25" t="s">
        <v>1357</v>
      </c>
      <c r="C900" s="26" t="str">
        <f t="shared" si="53"/>
        <v>05232</v>
      </c>
      <c r="D900" s="26">
        <v>4</v>
      </c>
      <c r="E900" s="75" t="s">
        <v>451</v>
      </c>
      <c r="F900" s="27" t="s">
        <v>1236</v>
      </c>
      <c r="G900" s="39" t="s">
        <v>1057</v>
      </c>
      <c r="H900" s="40">
        <v>449937004</v>
      </c>
      <c r="I900" s="80">
        <f>SUMIF(Tabla1[SKU AVANTE],'Comanda F'!G900,Tabla1[PIEZAS])</f>
        <v>0</v>
      </c>
      <c r="J900" s="46">
        <v>108.8</v>
      </c>
      <c r="K900" s="29">
        <f t="shared" si="52"/>
        <v>0</v>
      </c>
      <c r="L900" s="28">
        <f t="shared" si="54"/>
        <v>126.20799999999998</v>
      </c>
      <c r="M900" s="30">
        <f t="shared" si="55"/>
        <v>0</v>
      </c>
    </row>
    <row r="901" spans="1:13" x14ac:dyDescent="0.25">
      <c r="A901" s="26">
        <v>38102</v>
      </c>
      <c r="B901" s="25" t="s">
        <v>1357</v>
      </c>
      <c r="C901" s="26" t="str">
        <f t="shared" si="53"/>
        <v>05102</v>
      </c>
      <c r="D901" s="26">
        <v>1</v>
      </c>
      <c r="E901" s="75" t="s">
        <v>454</v>
      </c>
      <c r="F901" s="27" t="s">
        <v>1233</v>
      </c>
      <c r="G901" s="39" t="s">
        <v>1050</v>
      </c>
      <c r="H901" s="40">
        <v>449936001</v>
      </c>
      <c r="I901" s="80">
        <f>SUMIF(Tabla1[SKU AVANTE],'Comanda F'!G901,Tabla1[PIEZAS])</f>
        <v>0</v>
      </c>
      <c r="J901" s="46">
        <v>108.8</v>
      </c>
      <c r="K901" s="29">
        <f t="shared" si="52"/>
        <v>0</v>
      </c>
      <c r="L901" s="28">
        <f t="shared" si="54"/>
        <v>126.20799999999998</v>
      </c>
      <c r="M901" s="30">
        <f t="shared" si="55"/>
        <v>0</v>
      </c>
    </row>
    <row r="902" spans="1:13" x14ac:dyDescent="0.25">
      <c r="A902" s="26">
        <v>38102</v>
      </c>
      <c r="B902" s="25" t="s">
        <v>1357</v>
      </c>
      <c r="C902" s="26" t="str">
        <f t="shared" si="53"/>
        <v>05102</v>
      </c>
      <c r="D902" s="26">
        <v>2</v>
      </c>
      <c r="E902" s="75" t="s">
        <v>454</v>
      </c>
      <c r="F902" s="27" t="s">
        <v>1234</v>
      </c>
      <c r="G902" s="39" t="s">
        <v>1051</v>
      </c>
      <c r="H902" s="40">
        <v>449936002</v>
      </c>
      <c r="I902" s="80">
        <f>SUMIF(Tabla1[SKU AVANTE],'Comanda F'!G902,Tabla1[PIEZAS])</f>
        <v>0</v>
      </c>
      <c r="J902" s="46">
        <v>108.8</v>
      </c>
      <c r="K902" s="29">
        <f t="shared" si="52"/>
        <v>0</v>
      </c>
      <c r="L902" s="28">
        <f t="shared" si="54"/>
        <v>126.20799999999998</v>
      </c>
      <c r="M902" s="30">
        <f t="shared" si="55"/>
        <v>0</v>
      </c>
    </row>
    <row r="903" spans="1:13" x14ac:dyDescent="0.25">
      <c r="A903" s="26">
        <v>38102</v>
      </c>
      <c r="B903" s="25" t="s">
        <v>1357</v>
      </c>
      <c r="C903" s="26" t="str">
        <f t="shared" si="53"/>
        <v>05102</v>
      </c>
      <c r="D903" s="26">
        <v>3</v>
      </c>
      <c r="E903" s="75" t="s">
        <v>454</v>
      </c>
      <c r="F903" s="27" t="s">
        <v>1235</v>
      </c>
      <c r="G903" s="39" t="s">
        <v>1052</v>
      </c>
      <c r="H903" s="40">
        <v>449936003</v>
      </c>
      <c r="I903" s="80">
        <f>SUMIF(Tabla1[SKU AVANTE],'Comanda F'!G903,Tabla1[PIEZAS])</f>
        <v>0</v>
      </c>
      <c r="J903" s="46">
        <v>108.8</v>
      </c>
      <c r="K903" s="29">
        <f t="shared" ref="K903:K966" si="56">I903*J903</f>
        <v>0</v>
      </c>
      <c r="L903" s="28">
        <f t="shared" si="54"/>
        <v>126.20799999999998</v>
      </c>
      <c r="M903" s="30">
        <f t="shared" si="55"/>
        <v>0</v>
      </c>
    </row>
    <row r="904" spans="1:13" x14ac:dyDescent="0.25">
      <c r="A904" s="26">
        <v>38102</v>
      </c>
      <c r="B904" s="25" t="s">
        <v>1357</v>
      </c>
      <c r="C904" s="26" t="str">
        <f t="shared" ref="C904:C967" si="57">RIGHT(G904,5)</f>
        <v>05102</v>
      </c>
      <c r="D904" s="26">
        <v>4</v>
      </c>
      <c r="E904" s="75" t="s">
        <v>454</v>
      </c>
      <c r="F904" s="27" t="s">
        <v>1236</v>
      </c>
      <c r="G904" s="39" t="s">
        <v>1053</v>
      </c>
      <c r="H904" s="40">
        <v>449936004</v>
      </c>
      <c r="I904" s="80">
        <f>SUMIF(Tabla1[SKU AVANTE],'Comanda F'!G904,Tabla1[PIEZAS])</f>
        <v>0</v>
      </c>
      <c r="J904" s="46">
        <v>108.8</v>
      </c>
      <c r="K904" s="29">
        <f t="shared" si="56"/>
        <v>0</v>
      </c>
      <c r="L904" s="28">
        <f t="shared" ref="L904:L967" si="58">+J904*1.16</f>
        <v>126.20799999999998</v>
      </c>
      <c r="M904" s="30">
        <f t="shared" ref="M904:M967" si="59">+I904*L904</f>
        <v>0</v>
      </c>
    </row>
    <row r="905" spans="1:13" ht="24" x14ac:dyDescent="0.25">
      <c r="A905" s="26">
        <v>38102</v>
      </c>
      <c r="B905" s="25" t="s">
        <v>1357</v>
      </c>
      <c r="C905" s="26" t="str">
        <f t="shared" si="57"/>
        <v>C5106</v>
      </c>
      <c r="D905" s="26">
        <v>1</v>
      </c>
      <c r="E905" s="75" t="s">
        <v>669</v>
      </c>
      <c r="F905" s="27" t="s">
        <v>1233</v>
      </c>
      <c r="G905" s="39" t="s">
        <v>1058</v>
      </c>
      <c r="H905" s="40">
        <v>449938001</v>
      </c>
      <c r="I905" s="80">
        <f>SUMIF(Tabla1[SKU AVANTE],'Comanda F'!G905,Tabla1[PIEZAS])</f>
        <v>0</v>
      </c>
      <c r="J905" s="46">
        <v>108.8</v>
      </c>
      <c r="K905" s="29">
        <f t="shared" si="56"/>
        <v>0</v>
      </c>
      <c r="L905" s="28">
        <f t="shared" si="58"/>
        <v>126.20799999999998</v>
      </c>
      <c r="M905" s="30">
        <f t="shared" si="59"/>
        <v>0</v>
      </c>
    </row>
    <row r="906" spans="1:13" ht="24" x14ac:dyDescent="0.25">
      <c r="A906" s="26">
        <v>38102</v>
      </c>
      <c r="B906" s="25" t="s">
        <v>1357</v>
      </c>
      <c r="C906" s="26" t="str">
        <f t="shared" si="57"/>
        <v>C5106</v>
      </c>
      <c r="D906" s="26">
        <v>2</v>
      </c>
      <c r="E906" s="75" t="s">
        <v>669</v>
      </c>
      <c r="F906" s="27" t="s">
        <v>1234</v>
      </c>
      <c r="G906" s="39" t="s">
        <v>1059</v>
      </c>
      <c r="H906" s="40">
        <v>449938002</v>
      </c>
      <c r="I906" s="80">
        <f>SUMIF(Tabla1[SKU AVANTE],'Comanda F'!G906,Tabla1[PIEZAS])</f>
        <v>0</v>
      </c>
      <c r="J906" s="46">
        <v>108.8</v>
      </c>
      <c r="K906" s="29">
        <f t="shared" si="56"/>
        <v>0</v>
      </c>
      <c r="L906" s="28">
        <f t="shared" si="58"/>
        <v>126.20799999999998</v>
      </c>
      <c r="M906" s="30">
        <f t="shared" si="59"/>
        <v>0</v>
      </c>
    </row>
    <row r="907" spans="1:13" ht="24" x14ac:dyDescent="0.25">
      <c r="A907" s="26">
        <v>38102</v>
      </c>
      <c r="B907" s="25" t="s">
        <v>1357</v>
      </c>
      <c r="C907" s="26" t="str">
        <f t="shared" si="57"/>
        <v>C5106</v>
      </c>
      <c r="D907" s="26">
        <v>3</v>
      </c>
      <c r="E907" s="75" t="s">
        <v>669</v>
      </c>
      <c r="F907" s="27" t="s">
        <v>1235</v>
      </c>
      <c r="G907" s="39" t="s">
        <v>1060</v>
      </c>
      <c r="H907" s="40">
        <v>449938003</v>
      </c>
      <c r="I907" s="80">
        <f>SUMIF(Tabla1[SKU AVANTE],'Comanda F'!G907,Tabla1[PIEZAS])</f>
        <v>0</v>
      </c>
      <c r="J907" s="46">
        <v>108.8</v>
      </c>
      <c r="K907" s="29">
        <f t="shared" si="56"/>
        <v>0</v>
      </c>
      <c r="L907" s="28">
        <f t="shared" si="58"/>
        <v>126.20799999999998</v>
      </c>
      <c r="M907" s="30">
        <f t="shared" si="59"/>
        <v>0</v>
      </c>
    </row>
    <row r="908" spans="1:13" ht="24" x14ac:dyDescent="0.25">
      <c r="A908" s="26">
        <v>38102</v>
      </c>
      <c r="B908" s="25" t="s">
        <v>1357</v>
      </c>
      <c r="C908" s="26" t="str">
        <f t="shared" si="57"/>
        <v>C5106</v>
      </c>
      <c r="D908" s="26">
        <v>4</v>
      </c>
      <c r="E908" s="75" t="s">
        <v>669</v>
      </c>
      <c r="F908" s="27" t="s">
        <v>1236</v>
      </c>
      <c r="G908" s="39" t="s">
        <v>1061</v>
      </c>
      <c r="H908" s="40">
        <v>449938004</v>
      </c>
      <c r="I908" s="80">
        <f>SUMIF(Tabla1[SKU AVANTE],'Comanda F'!G908,Tabla1[PIEZAS])</f>
        <v>0</v>
      </c>
      <c r="J908" s="46">
        <v>108.8</v>
      </c>
      <c r="K908" s="29">
        <f t="shared" si="56"/>
        <v>0</v>
      </c>
      <c r="L908" s="28">
        <f t="shared" si="58"/>
        <v>126.20799999999998</v>
      </c>
      <c r="M908" s="30">
        <f t="shared" si="59"/>
        <v>0</v>
      </c>
    </row>
    <row r="909" spans="1:13" x14ac:dyDescent="0.25">
      <c r="A909" s="26">
        <v>38102</v>
      </c>
      <c r="B909" s="25" t="s">
        <v>1357</v>
      </c>
      <c r="C909" s="26" t="str">
        <f t="shared" si="57"/>
        <v>L5813</v>
      </c>
      <c r="D909" s="26">
        <v>1</v>
      </c>
      <c r="E909" s="75" t="s">
        <v>731</v>
      </c>
      <c r="F909" s="27" t="s">
        <v>1233</v>
      </c>
      <c r="G909" s="39" t="s">
        <v>1062</v>
      </c>
      <c r="H909" s="40">
        <v>449941001</v>
      </c>
      <c r="I909" s="80">
        <f>SUMIF(Tabla1[SKU AVANTE],'Comanda F'!G909,Tabla1[PIEZAS])</f>
        <v>0</v>
      </c>
      <c r="J909" s="46">
        <v>108.8</v>
      </c>
      <c r="K909" s="29">
        <f t="shared" si="56"/>
        <v>0</v>
      </c>
      <c r="L909" s="28">
        <f t="shared" si="58"/>
        <v>126.20799999999998</v>
      </c>
      <c r="M909" s="30">
        <f t="shared" si="59"/>
        <v>0</v>
      </c>
    </row>
    <row r="910" spans="1:13" x14ac:dyDescent="0.25">
      <c r="A910" s="26">
        <v>38102</v>
      </c>
      <c r="B910" s="25" t="s">
        <v>1357</v>
      </c>
      <c r="C910" s="26" t="str">
        <f t="shared" si="57"/>
        <v>L5813</v>
      </c>
      <c r="D910" s="26">
        <v>2</v>
      </c>
      <c r="E910" s="75" t="s">
        <v>731</v>
      </c>
      <c r="F910" s="27" t="s">
        <v>1234</v>
      </c>
      <c r="G910" s="39" t="s">
        <v>1063</v>
      </c>
      <c r="H910" s="40">
        <v>449941002</v>
      </c>
      <c r="I910" s="80">
        <f>SUMIF(Tabla1[SKU AVANTE],'Comanda F'!G910,Tabla1[PIEZAS])</f>
        <v>0</v>
      </c>
      <c r="J910" s="46">
        <v>108.8</v>
      </c>
      <c r="K910" s="29">
        <f t="shared" si="56"/>
        <v>0</v>
      </c>
      <c r="L910" s="28">
        <f t="shared" si="58"/>
        <v>126.20799999999998</v>
      </c>
      <c r="M910" s="30">
        <f t="shared" si="59"/>
        <v>0</v>
      </c>
    </row>
    <row r="911" spans="1:13" x14ac:dyDescent="0.25">
      <c r="A911" s="26">
        <v>38102</v>
      </c>
      <c r="B911" s="25" t="s">
        <v>1357</v>
      </c>
      <c r="C911" s="26" t="str">
        <f t="shared" si="57"/>
        <v>L5813</v>
      </c>
      <c r="D911" s="26">
        <v>3</v>
      </c>
      <c r="E911" s="75" t="s">
        <v>731</v>
      </c>
      <c r="F911" s="27" t="s">
        <v>1235</v>
      </c>
      <c r="G911" s="39" t="s">
        <v>1064</v>
      </c>
      <c r="H911" s="40">
        <v>449941003</v>
      </c>
      <c r="I911" s="80">
        <f>SUMIF(Tabla1[SKU AVANTE],'Comanda F'!G911,Tabla1[PIEZAS])</f>
        <v>0</v>
      </c>
      <c r="J911" s="46">
        <v>108.8</v>
      </c>
      <c r="K911" s="29">
        <f t="shared" si="56"/>
        <v>0</v>
      </c>
      <c r="L911" s="28">
        <f t="shared" si="58"/>
        <v>126.20799999999998</v>
      </c>
      <c r="M911" s="30">
        <f t="shared" si="59"/>
        <v>0</v>
      </c>
    </row>
    <row r="912" spans="1:13" x14ac:dyDescent="0.25">
      <c r="A912" s="26">
        <v>38102</v>
      </c>
      <c r="B912" s="25" t="s">
        <v>1357</v>
      </c>
      <c r="C912" s="26" t="str">
        <f t="shared" si="57"/>
        <v>L5813</v>
      </c>
      <c r="D912" s="26">
        <v>4</v>
      </c>
      <c r="E912" s="75" t="s">
        <v>731</v>
      </c>
      <c r="F912" s="27" t="s">
        <v>1236</v>
      </c>
      <c r="G912" s="39" t="s">
        <v>1065</v>
      </c>
      <c r="H912" s="40">
        <v>449941004</v>
      </c>
      <c r="I912" s="80">
        <f>SUMIF(Tabla1[SKU AVANTE],'Comanda F'!G912,Tabla1[PIEZAS])</f>
        <v>0</v>
      </c>
      <c r="J912" s="46">
        <v>108.8</v>
      </c>
      <c r="K912" s="29">
        <f t="shared" si="56"/>
        <v>0</v>
      </c>
      <c r="L912" s="28">
        <f t="shared" si="58"/>
        <v>126.20799999999998</v>
      </c>
      <c r="M912" s="30">
        <f t="shared" si="59"/>
        <v>0</v>
      </c>
    </row>
    <row r="913" spans="1:13" x14ac:dyDescent="0.25">
      <c r="A913" s="26">
        <v>38103</v>
      </c>
      <c r="B913" s="25" t="s">
        <v>1358</v>
      </c>
      <c r="C913" s="26" t="str">
        <f t="shared" si="57"/>
        <v>00101</v>
      </c>
      <c r="D913" s="26">
        <v>1</v>
      </c>
      <c r="E913" s="75" t="s">
        <v>447</v>
      </c>
      <c r="F913" s="27" t="s">
        <v>1233</v>
      </c>
      <c r="G913" s="39" t="s">
        <v>1066</v>
      </c>
      <c r="H913" s="40">
        <v>449947001</v>
      </c>
      <c r="I913" s="80">
        <f>SUMIF(Tabla1[SKU AVANTE],'Comanda F'!G913,Tabla1[PIEZAS])</f>
        <v>0</v>
      </c>
      <c r="J913" s="46">
        <v>149.1</v>
      </c>
      <c r="K913" s="29">
        <f t="shared" si="56"/>
        <v>0</v>
      </c>
      <c r="L913" s="28">
        <f t="shared" si="58"/>
        <v>172.95599999999999</v>
      </c>
      <c r="M913" s="30">
        <f t="shared" si="59"/>
        <v>0</v>
      </c>
    </row>
    <row r="914" spans="1:13" x14ac:dyDescent="0.25">
      <c r="A914" s="26">
        <v>38103</v>
      </c>
      <c r="B914" s="25" t="s">
        <v>1358</v>
      </c>
      <c r="C914" s="26" t="str">
        <f t="shared" si="57"/>
        <v>00101</v>
      </c>
      <c r="D914" s="26">
        <v>2</v>
      </c>
      <c r="E914" s="75" t="s">
        <v>447</v>
      </c>
      <c r="F914" s="27" t="s">
        <v>1234</v>
      </c>
      <c r="G914" s="39" t="s">
        <v>1067</v>
      </c>
      <c r="H914" s="40">
        <v>449947002</v>
      </c>
      <c r="I914" s="80">
        <f>SUMIF(Tabla1[SKU AVANTE],'Comanda F'!G914,Tabla1[PIEZAS])</f>
        <v>0</v>
      </c>
      <c r="J914" s="46">
        <v>149.1</v>
      </c>
      <c r="K914" s="29">
        <f t="shared" si="56"/>
        <v>0</v>
      </c>
      <c r="L914" s="28">
        <f t="shared" si="58"/>
        <v>172.95599999999999</v>
      </c>
      <c r="M914" s="30">
        <f t="shared" si="59"/>
        <v>0</v>
      </c>
    </row>
    <row r="915" spans="1:13" x14ac:dyDescent="0.25">
      <c r="A915" s="26">
        <v>38103</v>
      </c>
      <c r="B915" s="25" t="s">
        <v>1358</v>
      </c>
      <c r="C915" s="26" t="str">
        <f t="shared" si="57"/>
        <v>00101</v>
      </c>
      <c r="D915" s="26">
        <v>3</v>
      </c>
      <c r="E915" s="75" t="s">
        <v>447</v>
      </c>
      <c r="F915" s="27" t="s">
        <v>1235</v>
      </c>
      <c r="G915" s="39" t="s">
        <v>1068</v>
      </c>
      <c r="H915" s="40">
        <v>449947003</v>
      </c>
      <c r="I915" s="80">
        <f>SUMIF(Tabla1[SKU AVANTE],'Comanda F'!G915,Tabla1[PIEZAS])</f>
        <v>0</v>
      </c>
      <c r="J915" s="46">
        <v>149.1</v>
      </c>
      <c r="K915" s="29">
        <f t="shared" si="56"/>
        <v>0</v>
      </c>
      <c r="L915" s="28">
        <f t="shared" si="58"/>
        <v>172.95599999999999</v>
      </c>
      <c r="M915" s="30">
        <f t="shared" si="59"/>
        <v>0</v>
      </c>
    </row>
    <row r="916" spans="1:13" x14ac:dyDescent="0.25">
      <c r="A916" s="26">
        <v>38103</v>
      </c>
      <c r="B916" s="25" t="s">
        <v>1358</v>
      </c>
      <c r="C916" s="26" t="str">
        <f t="shared" si="57"/>
        <v>00101</v>
      </c>
      <c r="D916" s="26">
        <v>4</v>
      </c>
      <c r="E916" s="75" t="s">
        <v>447</v>
      </c>
      <c r="F916" s="27" t="s">
        <v>1236</v>
      </c>
      <c r="G916" s="39" t="s">
        <v>1069</v>
      </c>
      <c r="H916" s="40">
        <v>449947004</v>
      </c>
      <c r="I916" s="80">
        <f>SUMIF(Tabla1[SKU AVANTE],'Comanda F'!G916,Tabla1[PIEZAS])</f>
        <v>0</v>
      </c>
      <c r="J916" s="46">
        <v>149.1</v>
      </c>
      <c r="K916" s="29">
        <f t="shared" si="56"/>
        <v>0</v>
      </c>
      <c r="L916" s="28">
        <f t="shared" si="58"/>
        <v>172.95599999999999</v>
      </c>
      <c r="M916" s="30">
        <f t="shared" si="59"/>
        <v>0</v>
      </c>
    </row>
    <row r="917" spans="1:13" x14ac:dyDescent="0.25">
      <c r="A917" s="26">
        <v>38103</v>
      </c>
      <c r="B917" s="25" t="s">
        <v>1358</v>
      </c>
      <c r="C917" s="26" t="str">
        <f t="shared" si="57"/>
        <v>04000</v>
      </c>
      <c r="D917" s="26">
        <v>1</v>
      </c>
      <c r="E917" s="75" t="s">
        <v>668</v>
      </c>
      <c r="F917" s="27" t="s">
        <v>1233</v>
      </c>
      <c r="G917" s="39" t="s">
        <v>1070</v>
      </c>
      <c r="H917" s="40">
        <v>449945001</v>
      </c>
      <c r="I917" s="80">
        <f>SUMIF(Tabla1[SKU AVANTE],'Comanda F'!G917,Tabla1[PIEZAS])</f>
        <v>0</v>
      </c>
      <c r="J917" s="46">
        <v>149.1</v>
      </c>
      <c r="K917" s="29">
        <f t="shared" si="56"/>
        <v>0</v>
      </c>
      <c r="L917" s="28">
        <f t="shared" si="58"/>
        <v>172.95599999999999</v>
      </c>
      <c r="M917" s="30">
        <f t="shared" si="59"/>
        <v>0</v>
      </c>
    </row>
    <row r="918" spans="1:13" x14ac:dyDescent="0.25">
      <c r="A918" s="26">
        <v>38103</v>
      </c>
      <c r="B918" s="25" t="s">
        <v>1358</v>
      </c>
      <c r="C918" s="26" t="str">
        <f t="shared" si="57"/>
        <v>04000</v>
      </c>
      <c r="D918" s="26">
        <v>2</v>
      </c>
      <c r="E918" s="75" t="s">
        <v>668</v>
      </c>
      <c r="F918" s="27" t="s">
        <v>1234</v>
      </c>
      <c r="G918" s="39" t="s">
        <v>1071</v>
      </c>
      <c r="H918" s="40">
        <v>449945002</v>
      </c>
      <c r="I918" s="80">
        <f>SUMIF(Tabla1[SKU AVANTE],'Comanda F'!G918,Tabla1[PIEZAS])</f>
        <v>0</v>
      </c>
      <c r="J918" s="46">
        <v>149.1</v>
      </c>
      <c r="K918" s="29">
        <f t="shared" si="56"/>
        <v>0</v>
      </c>
      <c r="L918" s="28">
        <f t="shared" si="58"/>
        <v>172.95599999999999</v>
      </c>
      <c r="M918" s="30">
        <f t="shared" si="59"/>
        <v>0</v>
      </c>
    </row>
    <row r="919" spans="1:13" x14ac:dyDescent="0.25">
      <c r="A919" s="26">
        <v>38103</v>
      </c>
      <c r="B919" s="25" t="s">
        <v>1358</v>
      </c>
      <c r="C919" s="26" t="str">
        <f t="shared" si="57"/>
        <v>04000</v>
      </c>
      <c r="D919" s="26">
        <v>3</v>
      </c>
      <c r="E919" s="75" t="s">
        <v>668</v>
      </c>
      <c r="F919" s="27" t="s">
        <v>1235</v>
      </c>
      <c r="G919" s="39" t="s">
        <v>1072</v>
      </c>
      <c r="H919" s="40">
        <v>449945003</v>
      </c>
      <c r="I919" s="80">
        <f>SUMIF(Tabla1[SKU AVANTE],'Comanda F'!G919,Tabla1[PIEZAS])</f>
        <v>0</v>
      </c>
      <c r="J919" s="46">
        <v>149.1</v>
      </c>
      <c r="K919" s="29">
        <f t="shared" si="56"/>
        <v>0</v>
      </c>
      <c r="L919" s="28">
        <f t="shared" si="58"/>
        <v>172.95599999999999</v>
      </c>
      <c r="M919" s="30">
        <f t="shared" si="59"/>
        <v>0</v>
      </c>
    </row>
    <row r="920" spans="1:13" x14ac:dyDescent="0.25">
      <c r="A920" s="26">
        <v>38103</v>
      </c>
      <c r="B920" s="25" t="s">
        <v>1358</v>
      </c>
      <c r="C920" s="26" t="str">
        <f t="shared" si="57"/>
        <v>04000</v>
      </c>
      <c r="D920" s="26">
        <v>4</v>
      </c>
      <c r="E920" s="75" t="s">
        <v>668</v>
      </c>
      <c r="F920" s="27" t="s">
        <v>1236</v>
      </c>
      <c r="G920" s="39" t="s">
        <v>1073</v>
      </c>
      <c r="H920" s="40">
        <v>449945004</v>
      </c>
      <c r="I920" s="80">
        <f>SUMIF(Tabla1[SKU AVANTE],'Comanda F'!G920,Tabla1[PIEZAS])</f>
        <v>0</v>
      </c>
      <c r="J920" s="46">
        <v>149.1</v>
      </c>
      <c r="K920" s="29">
        <f t="shared" si="56"/>
        <v>0</v>
      </c>
      <c r="L920" s="28">
        <f t="shared" si="58"/>
        <v>172.95599999999999</v>
      </c>
      <c r="M920" s="30">
        <f t="shared" si="59"/>
        <v>0</v>
      </c>
    </row>
    <row r="921" spans="1:13" x14ac:dyDescent="0.25">
      <c r="A921" s="26">
        <v>38103</v>
      </c>
      <c r="B921" s="25" t="s">
        <v>1358</v>
      </c>
      <c r="C921" s="26" t="str">
        <f t="shared" si="57"/>
        <v>05232</v>
      </c>
      <c r="D921" s="26">
        <v>1</v>
      </c>
      <c r="E921" s="75" t="s">
        <v>451</v>
      </c>
      <c r="F921" s="27" t="s">
        <v>1233</v>
      </c>
      <c r="G921" s="39" t="s">
        <v>1078</v>
      </c>
      <c r="H921" s="40">
        <v>449943001</v>
      </c>
      <c r="I921" s="80">
        <f>SUMIF(Tabla1[SKU AVANTE],'Comanda F'!G921,Tabla1[PIEZAS])</f>
        <v>0</v>
      </c>
      <c r="J921" s="46">
        <v>149.1</v>
      </c>
      <c r="K921" s="29">
        <f t="shared" si="56"/>
        <v>0</v>
      </c>
      <c r="L921" s="28">
        <f t="shared" si="58"/>
        <v>172.95599999999999</v>
      </c>
      <c r="M921" s="30">
        <f t="shared" si="59"/>
        <v>0</v>
      </c>
    </row>
    <row r="922" spans="1:13" x14ac:dyDescent="0.25">
      <c r="A922" s="26">
        <v>38103</v>
      </c>
      <c r="B922" s="25" t="s">
        <v>1358</v>
      </c>
      <c r="C922" s="26" t="str">
        <f t="shared" si="57"/>
        <v>05232</v>
      </c>
      <c r="D922" s="26">
        <v>2</v>
      </c>
      <c r="E922" s="75" t="s">
        <v>451</v>
      </c>
      <c r="F922" s="27" t="s">
        <v>1234</v>
      </c>
      <c r="G922" s="39" t="s">
        <v>1079</v>
      </c>
      <c r="H922" s="40">
        <v>449943002</v>
      </c>
      <c r="I922" s="80">
        <f>SUMIF(Tabla1[SKU AVANTE],'Comanda F'!G922,Tabla1[PIEZAS])</f>
        <v>0</v>
      </c>
      <c r="J922" s="46">
        <v>149.1</v>
      </c>
      <c r="K922" s="29">
        <f t="shared" si="56"/>
        <v>0</v>
      </c>
      <c r="L922" s="28">
        <f t="shared" si="58"/>
        <v>172.95599999999999</v>
      </c>
      <c r="M922" s="30">
        <f t="shared" si="59"/>
        <v>0</v>
      </c>
    </row>
    <row r="923" spans="1:13" x14ac:dyDescent="0.25">
      <c r="A923" s="26">
        <v>38103</v>
      </c>
      <c r="B923" s="25" t="s">
        <v>1358</v>
      </c>
      <c r="C923" s="26" t="str">
        <f t="shared" si="57"/>
        <v>05232</v>
      </c>
      <c r="D923" s="26">
        <v>3</v>
      </c>
      <c r="E923" s="75" t="s">
        <v>451</v>
      </c>
      <c r="F923" s="27" t="s">
        <v>1235</v>
      </c>
      <c r="G923" s="39" t="s">
        <v>1080</v>
      </c>
      <c r="H923" s="40">
        <v>449943003</v>
      </c>
      <c r="I923" s="80">
        <f>SUMIF(Tabla1[SKU AVANTE],'Comanda F'!G923,Tabla1[PIEZAS])</f>
        <v>0</v>
      </c>
      <c r="J923" s="46">
        <v>149.1</v>
      </c>
      <c r="K923" s="29">
        <f t="shared" si="56"/>
        <v>0</v>
      </c>
      <c r="L923" s="28">
        <f t="shared" si="58"/>
        <v>172.95599999999999</v>
      </c>
      <c r="M923" s="30">
        <f t="shared" si="59"/>
        <v>0</v>
      </c>
    </row>
    <row r="924" spans="1:13" x14ac:dyDescent="0.25">
      <c r="A924" s="26">
        <v>38103</v>
      </c>
      <c r="B924" s="25" t="s">
        <v>1358</v>
      </c>
      <c r="C924" s="26" t="str">
        <f t="shared" si="57"/>
        <v>05232</v>
      </c>
      <c r="D924" s="26">
        <v>4</v>
      </c>
      <c r="E924" s="75" t="s">
        <v>451</v>
      </c>
      <c r="F924" s="27" t="s">
        <v>1236</v>
      </c>
      <c r="G924" s="39" t="s">
        <v>1081</v>
      </c>
      <c r="H924" s="40">
        <v>449943004</v>
      </c>
      <c r="I924" s="80">
        <f>SUMIF(Tabla1[SKU AVANTE],'Comanda F'!G924,Tabla1[PIEZAS])</f>
        <v>0</v>
      </c>
      <c r="J924" s="46">
        <v>149.1</v>
      </c>
      <c r="K924" s="29">
        <f t="shared" si="56"/>
        <v>0</v>
      </c>
      <c r="L924" s="28">
        <f t="shared" si="58"/>
        <v>172.95599999999999</v>
      </c>
      <c r="M924" s="30">
        <f t="shared" si="59"/>
        <v>0</v>
      </c>
    </row>
    <row r="925" spans="1:13" x14ac:dyDescent="0.25">
      <c r="A925" s="26">
        <v>38103</v>
      </c>
      <c r="B925" s="25" t="s">
        <v>1358</v>
      </c>
      <c r="C925" s="26" t="str">
        <f t="shared" si="57"/>
        <v>05102</v>
      </c>
      <c r="D925" s="26">
        <v>1</v>
      </c>
      <c r="E925" s="75" t="s">
        <v>454</v>
      </c>
      <c r="F925" s="27" t="s">
        <v>1233</v>
      </c>
      <c r="G925" s="39" t="s">
        <v>1074</v>
      </c>
      <c r="H925" s="40">
        <v>449942001</v>
      </c>
      <c r="I925" s="80">
        <f>SUMIF(Tabla1[SKU AVANTE],'Comanda F'!G925,Tabla1[PIEZAS])</f>
        <v>0</v>
      </c>
      <c r="J925" s="46">
        <v>149.1</v>
      </c>
      <c r="K925" s="29">
        <f t="shared" si="56"/>
        <v>0</v>
      </c>
      <c r="L925" s="28">
        <f t="shared" si="58"/>
        <v>172.95599999999999</v>
      </c>
      <c r="M925" s="30">
        <f t="shared" si="59"/>
        <v>0</v>
      </c>
    </row>
    <row r="926" spans="1:13" x14ac:dyDescent="0.25">
      <c r="A926" s="26">
        <v>38103</v>
      </c>
      <c r="B926" s="25" t="s">
        <v>1358</v>
      </c>
      <c r="C926" s="26" t="str">
        <f t="shared" si="57"/>
        <v>05102</v>
      </c>
      <c r="D926" s="26">
        <v>2</v>
      </c>
      <c r="E926" s="75" t="s">
        <v>454</v>
      </c>
      <c r="F926" s="27" t="s">
        <v>1234</v>
      </c>
      <c r="G926" s="39" t="s">
        <v>1075</v>
      </c>
      <c r="H926" s="40">
        <v>449942002</v>
      </c>
      <c r="I926" s="80">
        <f>SUMIF(Tabla1[SKU AVANTE],'Comanda F'!G926,Tabla1[PIEZAS])</f>
        <v>0</v>
      </c>
      <c r="J926" s="46">
        <v>149.1</v>
      </c>
      <c r="K926" s="29">
        <f t="shared" si="56"/>
        <v>0</v>
      </c>
      <c r="L926" s="28">
        <f t="shared" si="58"/>
        <v>172.95599999999999</v>
      </c>
      <c r="M926" s="30">
        <f t="shared" si="59"/>
        <v>0</v>
      </c>
    </row>
    <row r="927" spans="1:13" x14ac:dyDescent="0.25">
      <c r="A927" s="26">
        <v>38103</v>
      </c>
      <c r="B927" s="25" t="s">
        <v>1358</v>
      </c>
      <c r="C927" s="26" t="str">
        <f t="shared" si="57"/>
        <v>05102</v>
      </c>
      <c r="D927" s="26">
        <v>3</v>
      </c>
      <c r="E927" s="75" t="s">
        <v>454</v>
      </c>
      <c r="F927" s="27" t="s">
        <v>1235</v>
      </c>
      <c r="G927" s="39" t="s">
        <v>1076</v>
      </c>
      <c r="H927" s="40">
        <v>449942003</v>
      </c>
      <c r="I927" s="80">
        <f>SUMIF(Tabla1[SKU AVANTE],'Comanda F'!G927,Tabla1[PIEZAS])</f>
        <v>0</v>
      </c>
      <c r="J927" s="46">
        <v>149.1</v>
      </c>
      <c r="K927" s="29">
        <f t="shared" si="56"/>
        <v>0</v>
      </c>
      <c r="L927" s="28">
        <f t="shared" si="58"/>
        <v>172.95599999999999</v>
      </c>
      <c r="M927" s="30">
        <f t="shared" si="59"/>
        <v>0</v>
      </c>
    </row>
    <row r="928" spans="1:13" x14ac:dyDescent="0.25">
      <c r="A928" s="26">
        <v>38103</v>
      </c>
      <c r="B928" s="25" t="s">
        <v>1358</v>
      </c>
      <c r="C928" s="26" t="str">
        <f t="shared" si="57"/>
        <v>05102</v>
      </c>
      <c r="D928" s="26">
        <v>4</v>
      </c>
      <c r="E928" s="75" t="s">
        <v>454</v>
      </c>
      <c r="F928" s="27" t="s">
        <v>1236</v>
      </c>
      <c r="G928" s="39" t="s">
        <v>1077</v>
      </c>
      <c r="H928" s="40">
        <v>449942004</v>
      </c>
      <c r="I928" s="80">
        <f>SUMIF(Tabla1[SKU AVANTE],'Comanda F'!G928,Tabla1[PIEZAS])</f>
        <v>0</v>
      </c>
      <c r="J928" s="46">
        <v>149.1</v>
      </c>
      <c r="K928" s="29">
        <f t="shared" si="56"/>
        <v>0</v>
      </c>
      <c r="L928" s="28">
        <f t="shared" si="58"/>
        <v>172.95599999999999</v>
      </c>
      <c r="M928" s="30">
        <f t="shared" si="59"/>
        <v>0</v>
      </c>
    </row>
    <row r="929" spans="1:13" ht="24" x14ac:dyDescent="0.25">
      <c r="A929" s="26">
        <v>38103</v>
      </c>
      <c r="B929" s="25" t="s">
        <v>1358</v>
      </c>
      <c r="C929" s="26" t="str">
        <f t="shared" si="57"/>
        <v>C5106</v>
      </c>
      <c r="D929" s="26">
        <v>1</v>
      </c>
      <c r="E929" s="75" t="s">
        <v>669</v>
      </c>
      <c r="F929" s="27" t="s">
        <v>1233</v>
      </c>
      <c r="G929" s="39" t="s">
        <v>1082</v>
      </c>
      <c r="H929" s="40">
        <v>449944001</v>
      </c>
      <c r="I929" s="80">
        <f>SUMIF(Tabla1[SKU AVANTE],'Comanda F'!G929,Tabla1[PIEZAS])</f>
        <v>0</v>
      </c>
      <c r="J929" s="46">
        <v>149.1</v>
      </c>
      <c r="K929" s="29">
        <f t="shared" si="56"/>
        <v>0</v>
      </c>
      <c r="L929" s="28">
        <f t="shared" si="58"/>
        <v>172.95599999999999</v>
      </c>
      <c r="M929" s="30">
        <f t="shared" si="59"/>
        <v>0</v>
      </c>
    </row>
    <row r="930" spans="1:13" ht="24" x14ac:dyDescent="0.25">
      <c r="A930" s="26">
        <v>38103</v>
      </c>
      <c r="B930" s="25" t="s">
        <v>1358</v>
      </c>
      <c r="C930" s="26" t="str">
        <f t="shared" si="57"/>
        <v>C5106</v>
      </c>
      <c r="D930" s="26">
        <v>2</v>
      </c>
      <c r="E930" s="75" t="s">
        <v>669</v>
      </c>
      <c r="F930" s="27" t="s">
        <v>1234</v>
      </c>
      <c r="G930" s="39" t="s">
        <v>1083</v>
      </c>
      <c r="H930" s="40">
        <v>449944002</v>
      </c>
      <c r="I930" s="80">
        <f>SUMIF(Tabla1[SKU AVANTE],'Comanda F'!G930,Tabla1[PIEZAS])</f>
        <v>0</v>
      </c>
      <c r="J930" s="46">
        <v>149.1</v>
      </c>
      <c r="K930" s="29">
        <f t="shared" si="56"/>
        <v>0</v>
      </c>
      <c r="L930" s="28">
        <f t="shared" si="58"/>
        <v>172.95599999999999</v>
      </c>
      <c r="M930" s="30">
        <f t="shared" si="59"/>
        <v>0</v>
      </c>
    </row>
    <row r="931" spans="1:13" ht="24" x14ac:dyDescent="0.25">
      <c r="A931" s="26">
        <v>38103</v>
      </c>
      <c r="B931" s="25" t="s">
        <v>1358</v>
      </c>
      <c r="C931" s="26" t="str">
        <f t="shared" si="57"/>
        <v>C5106</v>
      </c>
      <c r="D931" s="26">
        <v>3</v>
      </c>
      <c r="E931" s="75" t="s">
        <v>669</v>
      </c>
      <c r="F931" s="27" t="s">
        <v>1235</v>
      </c>
      <c r="G931" s="39" t="s">
        <v>1084</v>
      </c>
      <c r="H931" s="40">
        <v>449944003</v>
      </c>
      <c r="I931" s="80">
        <f>SUMIF(Tabla1[SKU AVANTE],'Comanda F'!G931,Tabla1[PIEZAS])</f>
        <v>0</v>
      </c>
      <c r="J931" s="46">
        <v>149.1</v>
      </c>
      <c r="K931" s="29">
        <f t="shared" si="56"/>
        <v>0</v>
      </c>
      <c r="L931" s="28">
        <f t="shared" si="58"/>
        <v>172.95599999999999</v>
      </c>
      <c r="M931" s="30">
        <f t="shared" si="59"/>
        <v>0</v>
      </c>
    </row>
    <row r="932" spans="1:13" ht="24" x14ac:dyDescent="0.25">
      <c r="A932" s="26">
        <v>38103</v>
      </c>
      <c r="B932" s="25" t="s">
        <v>1358</v>
      </c>
      <c r="C932" s="26" t="str">
        <f t="shared" si="57"/>
        <v>C5106</v>
      </c>
      <c r="D932" s="26">
        <v>4</v>
      </c>
      <c r="E932" s="75" t="s">
        <v>669</v>
      </c>
      <c r="F932" s="27" t="s">
        <v>1236</v>
      </c>
      <c r="G932" s="39" t="s">
        <v>1085</v>
      </c>
      <c r="H932" s="40">
        <v>449944004</v>
      </c>
      <c r="I932" s="80">
        <f>SUMIF(Tabla1[SKU AVANTE],'Comanda F'!G932,Tabla1[PIEZAS])</f>
        <v>0</v>
      </c>
      <c r="J932" s="46">
        <v>149.1</v>
      </c>
      <c r="K932" s="29">
        <f t="shared" si="56"/>
        <v>0</v>
      </c>
      <c r="L932" s="28">
        <f t="shared" si="58"/>
        <v>172.95599999999999</v>
      </c>
      <c r="M932" s="30">
        <f t="shared" si="59"/>
        <v>0</v>
      </c>
    </row>
    <row r="933" spans="1:13" x14ac:dyDescent="0.25">
      <c r="A933" s="26">
        <v>38103</v>
      </c>
      <c r="B933" s="25" t="s">
        <v>1358</v>
      </c>
      <c r="C933" s="26" t="str">
        <f t="shared" si="57"/>
        <v>L5813</v>
      </c>
      <c r="D933" s="26">
        <v>1</v>
      </c>
      <c r="E933" s="75" t="s">
        <v>731</v>
      </c>
      <c r="F933" s="27" t="s">
        <v>1233</v>
      </c>
      <c r="G933" s="39" t="s">
        <v>1086</v>
      </c>
      <c r="H933" s="40">
        <v>449946001</v>
      </c>
      <c r="I933" s="80">
        <f>SUMIF(Tabla1[SKU AVANTE],'Comanda F'!G933,Tabla1[PIEZAS])</f>
        <v>0</v>
      </c>
      <c r="J933" s="46">
        <v>149.1</v>
      </c>
      <c r="K933" s="29">
        <f t="shared" si="56"/>
        <v>0</v>
      </c>
      <c r="L933" s="28">
        <f t="shared" si="58"/>
        <v>172.95599999999999</v>
      </c>
      <c r="M933" s="30">
        <f t="shared" si="59"/>
        <v>0</v>
      </c>
    </row>
    <row r="934" spans="1:13" x14ac:dyDescent="0.25">
      <c r="A934" s="26">
        <v>38103</v>
      </c>
      <c r="B934" s="25" t="s">
        <v>1358</v>
      </c>
      <c r="C934" s="26" t="str">
        <f t="shared" si="57"/>
        <v>L5813</v>
      </c>
      <c r="D934" s="26">
        <v>2</v>
      </c>
      <c r="E934" s="75" t="s">
        <v>731</v>
      </c>
      <c r="F934" s="27" t="s">
        <v>1234</v>
      </c>
      <c r="G934" s="39" t="s">
        <v>1087</v>
      </c>
      <c r="H934" s="40">
        <v>449946002</v>
      </c>
      <c r="I934" s="80">
        <f>SUMIF(Tabla1[SKU AVANTE],'Comanda F'!G934,Tabla1[PIEZAS])</f>
        <v>0</v>
      </c>
      <c r="J934" s="46">
        <v>149.1</v>
      </c>
      <c r="K934" s="29">
        <f t="shared" si="56"/>
        <v>0</v>
      </c>
      <c r="L934" s="28">
        <f t="shared" si="58"/>
        <v>172.95599999999999</v>
      </c>
      <c r="M934" s="30">
        <f t="shared" si="59"/>
        <v>0</v>
      </c>
    </row>
    <row r="935" spans="1:13" x14ac:dyDescent="0.25">
      <c r="A935" s="26">
        <v>38103</v>
      </c>
      <c r="B935" s="25" t="s">
        <v>1358</v>
      </c>
      <c r="C935" s="26" t="str">
        <f t="shared" si="57"/>
        <v>L5813</v>
      </c>
      <c r="D935" s="26">
        <v>3</v>
      </c>
      <c r="E935" s="75" t="s">
        <v>731</v>
      </c>
      <c r="F935" s="27" t="s">
        <v>1235</v>
      </c>
      <c r="G935" s="39" t="s">
        <v>1088</v>
      </c>
      <c r="H935" s="40">
        <v>449946003</v>
      </c>
      <c r="I935" s="80">
        <f>SUMIF(Tabla1[SKU AVANTE],'Comanda F'!G935,Tabla1[PIEZAS])</f>
        <v>0</v>
      </c>
      <c r="J935" s="46">
        <v>149.1</v>
      </c>
      <c r="K935" s="29">
        <f t="shared" si="56"/>
        <v>0</v>
      </c>
      <c r="L935" s="28">
        <f t="shared" si="58"/>
        <v>172.95599999999999</v>
      </c>
      <c r="M935" s="30">
        <f t="shared" si="59"/>
        <v>0</v>
      </c>
    </row>
    <row r="936" spans="1:13" x14ac:dyDescent="0.25">
      <c r="A936" s="26">
        <v>38103</v>
      </c>
      <c r="B936" s="25" t="s">
        <v>1358</v>
      </c>
      <c r="C936" s="26" t="str">
        <f t="shared" si="57"/>
        <v>L5813</v>
      </c>
      <c r="D936" s="26">
        <v>4</v>
      </c>
      <c r="E936" s="75" t="s">
        <v>731</v>
      </c>
      <c r="F936" s="27" t="s">
        <v>1236</v>
      </c>
      <c r="G936" s="39" t="s">
        <v>1089</v>
      </c>
      <c r="H936" s="40">
        <v>449946004</v>
      </c>
      <c r="I936" s="80">
        <f>SUMIF(Tabla1[SKU AVANTE],'Comanda F'!G936,Tabla1[PIEZAS])</f>
        <v>0</v>
      </c>
      <c r="J936" s="46">
        <v>149.1</v>
      </c>
      <c r="K936" s="29">
        <f t="shared" si="56"/>
        <v>0</v>
      </c>
      <c r="L936" s="28">
        <f t="shared" si="58"/>
        <v>172.95599999999999</v>
      </c>
      <c r="M936" s="30">
        <f t="shared" si="59"/>
        <v>0</v>
      </c>
    </row>
    <row r="937" spans="1:13" x14ac:dyDescent="0.25">
      <c r="A937" s="26">
        <v>38104</v>
      </c>
      <c r="B937" s="25" t="s">
        <v>1359</v>
      </c>
      <c r="C937" s="26" t="str">
        <f t="shared" si="57"/>
        <v>00101</v>
      </c>
      <c r="D937" s="26">
        <v>1</v>
      </c>
      <c r="E937" s="75" t="s">
        <v>447</v>
      </c>
      <c r="F937" s="27" t="s">
        <v>1233</v>
      </c>
      <c r="G937" s="39" t="s">
        <v>1090</v>
      </c>
      <c r="H937" s="40">
        <v>449952001</v>
      </c>
      <c r="I937" s="80">
        <f>SUMIF(Tabla1[SKU AVANTE],'Comanda F'!G937,Tabla1[PIEZAS])</f>
        <v>0</v>
      </c>
      <c r="J937" s="46">
        <v>137</v>
      </c>
      <c r="K937" s="29">
        <f t="shared" si="56"/>
        <v>0</v>
      </c>
      <c r="L937" s="28">
        <f t="shared" si="58"/>
        <v>158.91999999999999</v>
      </c>
      <c r="M937" s="30">
        <f t="shared" si="59"/>
        <v>0</v>
      </c>
    </row>
    <row r="938" spans="1:13" x14ac:dyDescent="0.25">
      <c r="A938" s="26">
        <v>38104</v>
      </c>
      <c r="B938" s="25" t="s">
        <v>1359</v>
      </c>
      <c r="C938" s="26" t="str">
        <f t="shared" si="57"/>
        <v>00101</v>
      </c>
      <c r="D938" s="26">
        <v>2</v>
      </c>
      <c r="E938" s="75" t="s">
        <v>447</v>
      </c>
      <c r="F938" s="27" t="s">
        <v>1234</v>
      </c>
      <c r="G938" s="39" t="s">
        <v>1091</v>
      </c>
      <c r="H938" s="40">
        <v>449952002</v>
      </c>
      <c r="I938" s="80">
        <f>SUMIF(Tabla1[SKU AVANTE],'Comanda F'!G938,Tabla1[PIEZAS])</f>
        <v>0</v>
      </c>
      <c r="J938" s="46">
        <v>137</v>
      </c>
      <c r="K938" s="29">
        <f t="shared" si="56"/>
        <v>0</v>
      </c>
      <c r="L938" s="28">
        <f t="shared" si="58"/>
        <v>158.91999999999999</v>
      </c>
      <c r="M938" s="30">
        <f t="shared" si="59"/>
        <v>0</v>
      </c>
    </row>
    <row r="939" spans="1:13" x14ac:dyDescent="0.25">
      <c r="A939" s="26">
        <v>38104</v>
      </c>
      <c r="B939" s="25" t="s">
        <v>1359</v>
      </c>
      <c r="C939" s="26" t="str">
        <f t="shared" si="57"/>
        <v>00101</v>
      </c>
      <c r="D939" s="26">
        <v>3</v>
      </c>
      <c r="E939" s="75" t="s">
        <v>447</v>
      </c>
      <c r="F939" s="27" t="s">
        <v>1235</v>
      </c>
      <c r="G939" s="39" t="s">
        <v>1092</v>
      </c>
      <c r="H939" s="40">
        <v>449952003</v>
      </c>
      <c r="I939" s="80">
        <f>SUMIF(Tabla1[SKU AVANTE],'Comanda F'!G939,Tabla1[PIEZAS])</f>
        <v>0</v>
      </c>
      <c r="J939" s="46">
        <v>137</v>
      </c>
      <c r="K939" s="29">
        <f t="shared" si="56"/>
        <v>0</v>
      </c>
      <c r="L939" s="28">
        <f t="shared" si="58"/>
        <v>158.91999999999999</v>
      </c>
      <c r="M939" s="30">
        <f t="shared" si="59"/>
        <v>0</v>
      </c>
    </row>
    <row r="940" spans="1:13" x14ac:dyDescent="0.25">
      <c r="A940" s="26">
        <v>38104</v>
      </c>
      <c r="B940" s="25" t="s">
        <v>1359</v>
      </c>
      <c r="C940" s="26" t="str">
        <f t="shared" si="57"/>
        <v>00101</v>
      </c>
      <c r="D940" s="26">
        <v>4</v>
      </c>
      <c r="E940" s="75" t="s">
        <v>447</v>
      </c>
      <c r="F940" s="27" t="s">
        <v>1236</v>
      </c>
      <c r="G940" s="39" t="s">
        <v>1093</v>
      </c>
      <c r="H940" s="40">
        <v>449952004</v>
      </c>
      <c r="I940" s="80">
        <f>SUMIF(Tabla1[SKU AVANTE],'Comanda F'!G940,Tabla1[PIEZAS])</f>
        <v>0</v>
      </c>
      <c r="J940" s="46">
        <v>137</v>
      </c>
      <c r="K940" s="29">
        <f t="shared" si="56"/>
        <v>0</v>
      </c>
      <c r="L940" s="28">
        <f t="shared" si="58"/>
        <v>158.91999999999999</v>
      </c>
      <c r="M940" s="30">
        <f t="shared" si="59"/>
        <v>0</v>
      </c>
    </row>
    <row r="941" spans="1:13" x14ac:dyDescent="0.25">
      <c r="A941" s="26">
        <v>38104</v>
      </c>
      <c r="B941" s="25" t="s">
        <v>1359</v>
      </c>
      <c r="C941" s="26" t="str">
        <f t="shared" si="57"/>
        <v>04000</v>
      </c>
      <c r="D941" s="26">
        <v>1</v>
      </c>
      <c r="E941" s="75" t="s">
        <v>668</v>
      </c>
      <c r="F941" s="27" t="s">
        <v>1233</v>
      </c>
      <c r="G941" s="39" t="s">
        <v>1094</v>
      </c>
      <c r="H941" s="40">
        <v>449951001</v>
      </c>
      <c r="I941" s="80">
        <f>SUMIF(Tabla1[SKU AVANTE],'Comanda F'!G941,Tabla1[PIEZAS])</f>
        <v>0</v>
      </c>
      <c r="J941" s="46">
        <v>137</v>
      </c>
      <c r="K941" s="29">
        <f t="shared" si="56"/>
        <v>0</v>
      </c>
      <c r="L941" s="28">
        <f t="shared" si="58"/>
        <v>158.91999999999999</v>
      </c>
      <c r="M941" s="30">
        <f t="shared" si="59"/>
        <v>0</v>
      </c>
    </row>
    <row r="942" spans="1:13" x14ac:dyDescent="0.25">
      <c r="A942" s="26">
        <v>38104</v>
      </c>
      <c r="B942" s="25" t="s">
        <v>1359</v>
      </c>
      <c r="C942" s="26" t="str">
        <f t="shared" si="57"/>
        <v>04000</v>
      </c>
      <c r="D942" s="26">
        <v>2</v>
      </c>
      <c r="E942" s="75" t="s">
        <v>668</v>
      </c>
      <c r="F942" s="27" t="s">
        <v>1234</v>
      </c>
      <c r="G942" s="39" t="s">
        <v>1095</v>
      </c>
      <c r="H942" s="40">
        <v>449951002</v>
      </c>
      <c r="I942" s="80">
        <f>SUMIF(Tabla1[SKU AVANTE],'Comanda F'!G942,Tabla1[PIEZAS])</f>
        <v>0</v>
      </c>
      <c r="J942" s="46">
        <v>137</v>
      </c>
      <c r="K942" s="29">
        <f t="shared" si="56"/>
        <v>0</v>
      </c>
      <c r="L942" s="28">
        <f t="shared" si="58"/>
        <v>158.91999999999999</v>
      </c>
      <c r="M942" s="30">
        <f t="shared" si="59"/>
        <v>0</v>
      </c>
    </row>
    <row r="943" spans="1:13" x14ac:dyDescent="0.25">
      <c r="A943" s="26">
        <v>38104</v>
      </c>
      <c r="B943" s="25" t="s">
        <v>1359</v>
      </c>
      <c r="C943" s="26" t="str">
        <f t="shared" si="57"/>
        <v>04000</v>
      </c>
      <c r="D943" s="26">
        <v>3</v>
      </c>
      <c r="E943" s="75" t="s">
        <v>668</v>
      </c>
      <c r="F943" s="27" t="s">
        <v>1235</v>
      </c>
      <c r="G943" s="39" t="s">
        <v>1096</v>
      </c>
      <c r="H943" s="40">
        <v>449951003</v>
      </c>
      <c r="I943" s="80">
        <f>SUMIF(Tabla1[SKU AVANTE],'Comanda F'!G943,Tabla1[PIEZAS])</f>
        <v>0</v>
      </c>
      <c r="J943" s="46">
        <v>137</v>
      </c>
      <c r="K943" s="29">
        <f t="shared" si="56"/>
        <v>0</v>
      </c>
      <c r="L943" s="28">
        <f t="shared" si="58"/>
        <v>158.91999999999999</v>
      </c>
      <c r="M943" s="30">
        <f t="shared" si="59"/>
        <v>0</v>
      </c>
    </row>
    <row r="944" spans="1:13" x14ac:dyDescent="0.25">
      <c r="A944" s="26">
        <v>38104</v>
      </c>
      <c r="B944" s="25" t="s">
        <v>1359</v>
      </c>
      <c r="C944" s="26" t="str">
        <f t="shared" si="57"/>
        <v>04000</v>
      </c>
      <c r="D944" s="26">
        <v>4</v>
      </c>
      <c r="E944" s="75" t="s">
        <v>668</v>
      </c>
      <c r="F944" s="27" t="s">
        <v>1236</v>
      </c>
      <c r="G944" s="39" t="s">
        <v>1097</v>
      </c>
      <c r="H944" s="40">
        <v>449951004</v>
      </c>
      <c r="I944" s="80">
        <f>SUMIF(Tabla1[SKU AVANTE],'Comanda F'!G944,Tabla1[PIEZAS])</f>
        <v>0</v>
      </c>
      <c r="J944" s="46">
        <v>137</v>
      </c>
      <c r="K944" s="29">
        <f t="shared" si="56"/>
        <v>0</v>
      </c>
      <c r="L944" s="28">
        <f t="shared" si="58"/>
        <v>158.91999999999999</v>
      </c>
      <c r="M944" s="30">
        <f t="shared" si="59"/>
        <v>0</v>
      </c>
    </row>
    <row r="945" spans="1:13" x14ac:dyDescent="0.25">
      <c r="A945" s="26">
        <v>38104</v>
      </c>
      <c r="B945" s="25" t="s">
        <v>1359</v>
      </c>
      <c r="C945" s="26" t="str">
        <f t="shared" si="57"/>
        <v>05232</v>
      </c>
      <c r="D945" s="26">
        <v>1</v>
      </c>
      <c r="E945" s="75" t="s">
        <v>451</v>
      </c>
      <c r="F945" s="27" t="s">
        <v>1233</v>
      </c>
      <c r="G945" s="39" t="s">
        <v>1102</v>
      </c>
      <c r="H945" s="40">
        <v>449949001</v>
      </c>
      <c r="I945" s="80">
        <f>SUMIF(Tabla1[SKU AVANTE],'Comanda F'!G945,Tabla1[PIEZAS])</f>
        <v>0</v>
      </c>
      <c r="J945" s="46">
        <v>137</v>
      </c>
      <c r="K945" s="29">
        <f t="shared" si="56"/>
        <v>0</v>
      </c>
      <c r="L945" s="28">
        <f t="shared" si="58"/>
        <v>158.91999999999999</v>
      </c>
      <c r="M945" s="30">
        <f t="shared" si="59"/>
        <v>0</v>
      </c>
    </row>
    <row r="946" spans="1:13" x14ac:dyDescent="0.25">
      <c r="A946" s="26">
        <v>38104</v>
      </c>
      <c r="B946" s="25" t="s">
        <v>1359</v>
      </c>
      <c r="C946" s="26" t="str">
        <f t="shared" si="57"/>
        <v>05232</v>
      </c>
      <c r="D946" s="26">
        <v>2</v>
      </c>
      <c r="E946" s="75" t="s">
        <v>451</v>
      </c>
      <c r="F946" s="27" t="s">
        <v>1234</v>
      </c>
      <c r="G946" s="39" t="s">
        <v>1103</v>
      </c>
      <c r="H946" s="40">
        <v>449949002</v>
      </c>
      <c r="I946" s="80">
        <f>SUMIF(Tabla1[SKU AVANTE],'Comanda F'!G946,Tabla1[PIEZAS])</f>
        <v>0</v>
      </c>
      <c r="J946" s="46">
        <v>137</v>
      </c>
      <c r="K946" s="29">
        <f t="shared" si="56"/>
        <v>0</v>
      </c>
      <c r="L946" s="28">
        <f t="shared" si="58"/>
        <v>158.91999999999999</v>
      </c>
      <c r="M946" s="30">
        <f t="shared" si="59"/>
        <v>0</v>
      </c>
    </row>
    <row r="947" spans="1:13" x14ac:dyDescent="0.25">
      <c r="A947" s="26">
        <v>38104</v>
      </c>
      <c r="B947" s="25" t="s">
        <v>1359</v>
      </c>
      <c r="C947" s="26" t="str">
        <f t="shared" si="57"/>
        <v>05232</v>
      </c>
      <c r="D947" s="26">
        <v>3</v>
      </c>
      <c r="E947" s="75" t="s">
        <v>451</v>
      </c>
      <c r="F947" s="27" t="s">
        <v>1235</v>
      </c>
      <c r="G947" s="39" t="s">
        <v>1104</v>
      </c>
      <c r="H947" s="40">
        <v>449949003</v>
      </c>
      <c r="I947" s="80">
        <f>SUMIF(Tabla1[SKU AVANTE],'Comanda F'!G947,Tabla1[PIEZAS])</f>
        <v>0</v>
      </c>
      <c r="J947" s="46">
        <v>137</v>
      </c>
      <c r="K947" s="29">
        <f t="shared" si="56"/>
        <v>0</v>
      </c>
      <c r="L947" s="28">
        <f t="shared" si="58"/>
        <v>158.91999999999999</v>
      </c>
      <c r="M947" s="30">
        <f t="shared" si="59"/>
        <v>0</v>
      </c>
    </row>
    <row r="948" spans="1:13" x14ac:dyDescent="0.25">
      <c r="A948" s="26">
        <v>38104</v>
      </c>
      <c r="B948" s="25" t="s">
        <v>1359</v>
      </c>
      <c r="C948" s="26" t="str">
        <f t="shared" si="57"/>
        <v>05232</v>
      </c>
      <c r="D948" s="26">
        <v>4</v>
      </c>
      <c r="E948" s="75" t="s">
        <v>451</v>
      </c>
      <c r="F948" s="27" t="s">
        <v>1236</v>
      </c>
      <c r="G948" s="39" t="s">
        <v>1105</v>
      </c>
      <c r="H948" s="40">
        <v>449949004</v>
      </c>
      <c r="I948" s="80">
        <f>SUMIF(Tabla1[SKU AVANTE],'Comanda F'!G948,Tabla1[PIEZAS])</f>
        <v>0</v>
      </c>
      <c r="J948" s="46">
        <v>137</v>
      </c>
      <c r="K948" s="29">
        <f t="shared" si="56"/>
        <v>0</v>
      </c>
      <c r="L948" s="28">
        <f t="shared" si="58"/>
        <v>158.91999999999999</v>
      </c>
      <c r="M948" s="30">
        <f t="shared" si="59"/>
        <v>0</v>
      </c>
    </row>
    <row r="949" spans="1:13" x14ac:dyDescent="0.25">
      <c r="A949" s="26">
        <v>38104</v>
      </c>
      <c r="B949" s="25" t="s">
        <v>1359</v>
      </c>
      <c r="C949" s="26" t="str">
        <f t="shared" si="57"/>
        <v>05102</v>
      </c>
      <c r="D949" s="26">
        <v>1</v>
      </c>
      <c r="E949" s="75" t="s">
        <v>454</v>
      </c>
      <c r="F949" s="27" t="s">
        <v>1233</v>
      </c>
      <c r="G949" s="39" t="s">
        <v>1098</v>
      </c>
      <c r="H949" s="40">
        <v>449948001</v>
      </c>
      <c r="I949" s="80">
        <f>SUMIF(Tabla1[SKU AVANTE],'Comanda F'!G949,Tabla1[PIEZAS])</f>
        <v>0</v>
      </c>
      <c r="J949" s="46">
        <v>137</v>
      </c>
      <c r="K949" s="29">
        <f t="shared" si="56"/>
        <v>0</v>
      </c>
      <c r="L949" s="28">
        <f t="shared" si="58"/>
        <v>158.91999999999999</v>
      </c>
      <c r="M949" s="30">
        <f t="shared" si="59"/>
        <v>0</v>
      </c>
    </row>
    <row r="950" spans="1:13" x14ac:dyDescent="0.25">
      <c r="A950" s="26">
        <v>38104</v>
      </c>
      <c r="B950" s="25" t="s">
        <v>1359</v>
      </c>
      <c r="C950" s="26" t="str">
        <f t="shared" si="57"/>
        <v>05102</v>
      </c>
      <c r="D950" s="26">
        <v>2</v>
      </c>
      <c r="E950" s="75" t="s">
        <v>454</v>
      </c>
      <c r="F950" s="27" t="s">
        <v>1234</v>
      </c>
      <c r="G950" s="39" t="s">
        <v>1099</v>
      </c>
      <c r="H950" s="40">
        <v>449948002</v>
      </c>
      <c r="I950" s="80">
        <f>SUMIF(Tabla1[SKU AVANTE],'Comanda F'!G950,Tabla1[PIEZAS])</f>
        <v>0</v>
      </c>
      <c r="J950" s="46">
        <v>137</v>
      </c>
      <c r="K950" s="29">
        <f t="shared" si="56"/>
        <v>0</v>
      </c>
      <c r="L950" s="28">
        <f t="shared" si="58"/>
        <v>158.91999999999999</v>
      </c>
      <c r="M950" s="30">
        <f t="shared" si="59"/>
        <v>0</v>
      </c>
    </row>
    <row r="951" spans="1:13" x14ac:dyDescent="0.25">
      <c r="A951" s="26">
        <v>38104</v>
      </c>
      <c r="B951" s="25" t="s">
        <v>1359</v>
      </c>
      <c r="C951" s="26" t="str">
        <f t="shared" si="57"/>
        <v>05102</v>
      </c>
      <c r="D951" s="26">
        <v>3</v>
      </c>
      <c r="E951" s="75" t="s">
        <v>454</v>
      </c>
      <c r="F951" s="27" t="s">
        <v>1235</v>
      </c>
      <c r="G951" s="39" t="s">
        <v>1100</v>
      </c>
      <c r="H951" s="40">
        <v>449948003</v>
      </c>
      <c r="I951" s="80">
        <f>SUMIF(Tabla1[SKU AVANTE],'Comanda F'!G951,Tabla1[PIEZAS])</f>
        <v>0</v>
      </c>
      <c r="J951" s="46">
        <v>137</v>
      </c>
      <c r="K951" s="29">
        <f t="shared" si="56"/>
        <v>0</v>
      </c>
      <c r="L951" s="28">
        <f t="shared" si="58"/>
        <v>158.91999999999999</v>
      </c>
      <c r="M951" s="30">
        <f t="shared" si="59"/>
        <v>0</v>
      </c>
    </row>
    <row r="952" spans="1:13" x14ac:dyDescent="0.25">
      <c r="A952" s="26">
        <v>38104</v>
      </c>
      <c r="B952" s="25" t="s">
        <v>1359</v>
      </c>
      <c r="C952" s="26" t="str">
        <f t="shared" si="57"/>
        <v>05102</v>
      </c>
      <c r="D952" s="26">
        <v>4</v>
      </c>
      <c r="E952" s="75" t="s">
        <v>454</v>
      </c>
      <c r="F952" s="27" t="s">
        <v>1236</v>
      </c>
      <c r="G952" s="39" t="s">
        <v>1101</v>
      </c>
      <c r="H952" s="40">
        <v>449948004</v>
      </c>
      <c r="I952" s="80">
        <f>SUMIF(Tabla1[SKU AVANTE],'Comanda F'!G952,Tabla1[PIEZAS])</f>
        <v>0</v>
      </c>
      <c r="J952" s="46">
        <v>137</v>
      </c>
      <c r="K952" s="29">
        <f t="shared" si="56"/>
        <v>0</v>
      </c>
      <c r="L952" s="28">
        <f t="shared" si="58"/>
        <v>158.91999999999999</v>
      </c>
      <c r="M952" s="30">
        <f t="shared" si="59"/>
        <v>0</v>
      </c>
    </row>
    <row r="953" spans="1:13" ht="24" x14ac:dyDescent="0.25">
      <c r="A953" s="26">
        <v>38104</v>
      </c>
      <c r="B953" s="25" t="s">
        <v>1359</v>
      </c>
      <c r="C953" s="26" t="str">
        <f t="shared" si="57"/>
        <v>C5106</v>
      </c>
      <c r="D953" s="26">
        <v>1</v>
      </c>
      <c r="E953" s="75" t="s">
        <v>669</v>
      </c>
      <c r="F953" s="27" t="s">
        <v>1233</v>
      </c>
      <c r="G953" s="39" t="s">
        <v>1106</v>
      </c>
      <c r="H953" s="40">
        <v>449950001</v>
      </c>
      <c r="I953" s="80">
        <f>SUMIF(Tabla1[SKU AVANTE],'Comanda F'!G953,Tabla1[PIEZAS])</f>
        <v>0</v>
      </c>
      <c r="J953" s="46">
        <v>137</v>
      </c>
      <c r="K953" s="29">
        <f t="shared" si="56"/>
        <v>0</v>
      </c>
      <c r="L953" s="28">
        <f t="shared" si="58"/>
        <v>158.91999999999999</v>
      </c>
      <c r="M953" s="30">
        <f t="shared" si="59"/>
        <v>0</v>
      </c>
    </row>
    <row r="954" spans="1:13" ht="24" x14ac:dyDescent="0.25">
      <c r="A954" s="26">
        <v>38104</v>
      </c>
      <c r="B954" s="25" t="s">
        <v>1359</v>
      </c>
      <c r="C954" s="26" t="str">
        <f t="shared" si="57"/>
        <v>C5106</v>
      </c>
      <c r="D954" s="26">
        <v>2</v>
      </c>
      <c r="E954" s="75" t="s">
        <v>669</v>
      </c>
      <c r="F954" s="27" t="s">
        <v>1234</v>
      </c>
      <c r="G954" s="39" t="s">
        <v>1107</v>
      </c>
      <c r="H954" s="40">
        <v>449950002</v>
      </c>
      <c r="I954" s="80">
        <f>SUMIF(Tabla1[SKU AVANTE],'Comanda F'!G954,Tabla1[PIEZAS])</f>
        <v>0</v>
      </c>
      <c r="J954" s="46">
        <v>137</v>
      </c>
      <c r="K954" s="29">
        <f t="shared" si="56"/>
        <v>0</v>
      </c>
      <c r="L954" s="28">
        <f t="shared" si="58"/>
        <v>158.91999999999999</v>
      </c>
      <c r="M954" s="30">
        <f t="shared" si="59"/>
        <v>0</v>
      </c>
    </row>
    <row r="955" spans="1:13" ht="24" x14ac:dyDescent="0.25">
      <c r="A955" s="26">
        <v>38104</v>
      </c>
      <c r="B955" s="25" t="s">
        <v>1359</v>
      </c>
      <c r="C955" s="26" t="str">
        <f t="shared" si="57"/>
        <v>C5106</v>
      </c>
      <c r="D955" s="26">
        <v>3</v>
      </c>
      <c r="E955" s="75" t="s">
        <v>669</v>
      </c>
      <c r="F955" s="27" t="s">
        <v>1235</v>
      </c>
      <c r="G955" s="39" t="s">
        <v>1108</v>
      </c>
      <c r="H955" s="40">
        <v>449950003</v>
      </c>
      <c r="I955" s="80">
        <f>SUMIF(Tabla1[SKU AVANTE],'Comanda F'!G955,Tabla1[PIEZAS])</f>
        <v>0</v>
      </c>
      <c r="J955" s="46">
        <v>137</v>
      </c>
      <c r="K955" s="29">
        <f t="shared" si="56"/>
        <v>0</v>
      </c>
      <c r="L955" s="28">
        <f t="shared" si="58"/>
        <v>158.91999999999999</v>
      </c>
      <c r="M955" s="30">
        <f t="shared" si="59"/>
        <v>0</v>
      </c>
    </row>
    <row r="956" spans="1:13" ht="24" x14ac:dyDescent="0.25">
      <c r="A956" s="26">
        <v>38104</v>
      </c>
      <c r="B956" s="25" t="s">
        <v>1359</v>
      </c>
      <c r="C956" s="26" t="str">
        <f t="shared" si="57"/>
        <v>C5106</v>
      </c>
      <c r="D956" s="26">
        <v>4</v>
      </c>
      <c r="E956" s="75" t="s">
        <v>669</v>
      </c>
      <c r="F956" s="27" t="s">
        <v>1236</v>
      </c>
      <c r="G956" s="39" t="s">
        <v>1109</v>
      </c>
      <c r="H956" s="40">
        <v>449950004</v>
      </c>
      <c r="I956" s="80">
        <f>SUMIF(Tabla1[SKU AVANTE],'Comanda F'!G956,Tabla1[PIEZAS])</f>
        <v>0</v>
      </c>
      <c r="J956" s="46">
        <v>137</v>
      </c>
      <c r="K956" s="29">
        <f t="shared" si="56"/>
        <v>0</v>
      </c>
      <c r="L956" s="28">
        <f t="shared" si="58"/>
        <v>158.91999999999999</v>
      </c>
      <c r="M956" s="30">
        <f t="shared" si="59"/>
        <v>0</v>
      </c>
    </row>
    <row r="957" spans="1:13" x14ac:dyDescent="0.25">
      <c r="A957" s="26">
        <v>38105</v>
      </c>
      <c r="B957" s="25" t="s">
        <v>1358</v>
      </c>
      <c r="C957" s="26" t="str">
        <f t="shared" si="57"/>
        <v>00101</v>
      </c>
      <c r="D957" s="26">
        <v>1</v>
      </c>
      <c r="E957" s="75" t="s">
        <v>447</v>
      </c>
      <c r="F957" s="27" t="s">
        <v>1233</v>
      </c>
      <c r="G957" s="39" t="s">
        <v>1110</v>
      </c>
      <c r="H957" s="40">
        <v>449957001</v>
      </c>
      <c r="I957" s="80">
        <f>SUMIF(Tabla1[SKU AVANTE],'Comanda F'!G957,Tabla1[PIEZAS])</f>
        <v>0</v>
      </c>
      <c r="J957" s="46">
        <v>160.19999999999999</v>
      </c>
      <c r="K957" s="29">
        <f t="shared" si="56"/>
        <v>0</v>
      </c>
      <c r="L957" s="28">
        <f t="shared" si="58"/>
        <v>185.83199999999997</v>
      </c>
      <c r="M957" s="30">
        <f t="shared" si="59"/>
        <v>0</v>
      </c>
    </row>
    <row r="958" spans="1:13" x14ac:dyDescent="0.25">
      <c r="A958" s="26">
        <v>38105</v>
      </c>
      <c r="B958" s="25" t="s">
        <v>1358</v>
      </c>
      <c r="C958" s="26" t="str">
        <f t="shared" si="57"/>
        <v>00101</v>
      </c>
      <c r="D958" s="26">
        <v>2</v>
      </c>
      <c r="E958" s="75" t="s">
        <v>447</v>
      </c>
      <c r="F958" s="27" t="s">
        <v>1234</v>
      </c>
      <c r="G958" s="39" t="s">
        <v>1111</v>
      </c>
      <c r="H958" s="40">
        <v>449957002</v>
      </c>
      <c r="I958" s="80">
        <f>SUMIF(Tabla1[SKU AVANTE],'Comanda F'!G958,Tabla1[PIEZAS])</f>
        <v>0</v>
      </c>
      <c r="J958" s="46">
        <v>160.19999999999999</v>
      </c>
      <c r="K958" s="29">
        <f t="shared" si="56"/>
        <v>0</v>
      </c>
      <c r="L958" s="28">
        <f t="shared" si="58"/>
        <v>185.83199999999997</v>
      </c>
      <c r="M958" s="30">
        <f t="shared" si="59"/>
        <v>0</v>
      </c>
    </row>
    <row r="959" spans="1:13" x14ac:dyDescent="0.25">
      <c r="A959" s="26">
        <v>38105</v>
      </c>
      <c r="B959" s="25" t="s">
        <v>1358</v>
      </c>
      <c r="C959" s="26" t="str">
        <f t="shared" si="57"/>
        <v>00101</v>
      </c>
      <c r="D959" s="26">
        <v>3</v>
      </c>
      <c r="E959" s="75" t="s">
        <v>447</v>
      </c>
      <c r="F959" s="27" t="s">
        <v>1235</v>
      </c>
      <c r="G959" s="39" t="s">
        <v>1112</v>
      </c>
      <c r="H959" s="40">
        <v>449957003</v>
      </c>
      <c r="I959" s="80">
        <f>SUMIF(Tabla1[SKU AVANTE],'Comanda F'!G959,Tabla1[PIEZAS])</f>
        <v>0</v>
      </c>
      <c r="J959" s="46">
        <v>160.19999999999999</v>
      </c>
      <c r="K959" s="29">
        <f t="shared" si="56"/>
        <v>0</v>
      </c>
      <c r="L959" s="28">
        <f t="shared" si="58"/>
        <v>185.83199999999997</v>
      </c>
      <c r="M959" s="30">
        <f t="shared" si="59"/>
        <v>0</v>
      </c>
    </row>
    <row r="960" spans="1:13" x14ac:dyDescent="0.25">
      <c r="A960" s="26">
        <v>38105</v>
      </c>
      <c r="B960" s="25" t="s">
        <v>1358</v>
      </c>
      <c r="C960" s="26" t="str">
        <f t="shared" si="57"/>
        <v>00101</v>
      </c>
      <c r="D960" s="26">
        <v>4</v>
      </c>
      <c r="E960" s="75" t="s">
        <v>447</v>
      </c>
      <c r="F960" s="27" t="s">
        <v>1236</v>
      </c>
      <c r="G960" s="39" t="s">
        <v>1113</v>
      </c>
      <c r="H960" s="40">
        <v>449957004</v>
      </c>
      <c r="I960" s="80">
        <f>SUMIF(Tabla1[SKU AVANTE],'Comanda F'!G960,Tabla1[PIEZAS])</f>
        <v>0</v>
      </c>
      <c r="J960" s="46">
        <v>160.19999999999999</v>
      </c>
      <c r="K960" s="29">
        <f t="shared" si="56"/>
        <v>0</v>
      </c>
      <c r="L960" s="28">
        <f t="shared" si="58"/>
        <v>185.83199999999997</v>
      </c>
      <c r="M960" s="30">
        <f t="shared" si="59"/>
        <v>0</v>
      </c>
    </row>
    <row r="961" spans="1:13" x14ac:dyDescent="0.25">
      <c r="A961" s="26">
        <v>38105</v>
      </c>
      <c r="B961" s="25" t="s">
        <v>1358</v>
      </c>
      <c r="C961" s="26" t="str">
        <f t="shared" si="57"/>
        <v>04000</v>
      </c>
      <c r="D961" s="26">
        <v>1</v>
      </c>
      <c r="E961" s="75" t="s">
        <v>668</v>
      </c>
      <c r="F961" s="27" t="s">
        <v>1233</v>
      </c>
      <c r="G961" s="39" t="s">
        <v>1114</v>
      </c>
      <c r="H961" s="40">
        <v>450071001</v>
      </c>
      <c r="I961" s="80">
        <f>SUMIF(Tabla1[SKU AVANTE],'Comanda F'!G961,Tabla1[PIEZAS])</f>
        <v>0</v>
      </c>
      <c r="J961" s="46">
        <v>160.19999999999999</v>
      </c>
      <c r="K961" s="29">
        <f t="shared" si="56"/>
        <v>0</v>
      </c>
      <c r="L961" s="28">
        <f t="shared" si="58"/>
        <v>185.83199999999997</v>
      </c>
      <c r="M961" s="30">
        <f t="shared" si="59"/>
        <v>0</v>
      </c>
    </row>
    <row r="962" spans="1:13" x14ac:dyDescent="0.25">
      <c r="A962" s="26">
        <v>38105</v>
      </c>
      <c r="B962" s="25" t="s">
        <v>1358</v>
      </c>
      <c r="C962" s="26" t="str">
        <f t="shared" si="57"/>
        <v>04000</v>
      </c>
      <c r="D962" s="26">
        <v>2</v>
      </c>
      <c r="E962" s="75" t="s">
        <v>668</v>
      </c>
      <c r="F962" s="27" t="s">
        <v>1234</v>
      </c>
      <c r="G962" s="39" t="s">
        <v>1115</v>
      </c>
      <c r="H962" s="40">
        <v>450071002</v>
      </c>
      <c r="I962" s="80">
        <f>SUMIF(Tabla1[SKU AVANTE],'Comanda F'!G962,Tabla1[PIEZAS])</f>
        <v>0</v>
      </c>
      <c r="J962" s="46">
        <v>160.19999999999999</v>
      </c>
      <c r="K962" s="29">
        <f t="shared" si="56"/>
        <v>0</v>
      </c>
      <c r="L962" s="28">
        <f t="shared" si="58"/>
        <v>185.83199999999997</v>
      </c>
      <c r="M962" s="30">
        <f t="shared" si="59"/>
        <v>0</v>
      </c>
    </row>
    <row r="963" spans="1:13" x14ac:dyDescent="0.25">
      <c r="A963" s="26">
        <v>38105</v>
      </c>
      <c r="B963" s="25" t="s">
        <v>1358</v>
      </c>
      <c r="C963" s="26" t="str">
        <f t="shared" si="57"/>
        <v>04000</v>
      </c>
      <c r="D963" s="26">
        <v>3</v>
      </c>
      <c r="E963" s="75" t="s">
        <v>668</v>
      </c>
      <c r="F963" s="27" t="s">
        <v>1235</v>
      </c>
      <c r="G963" s="39" t="s">
        <v>1116</v>
      </c>
      <c r="H963" s="40">
        <v>450071003</v>
      </c>
      <c r="I963" s="80">
        <f>SUMIF(Tabla1[SKU AVANTE],'Comanda F'!G963,Tabla1[PIEZAS])</f>
        <v>0</v>
      </c>
      <c r="J963" s="46">
        <v>160.19999999999999</v>
      </c>
      <c r="K963" s="29">
        <f t="shared" si="56"/>
        <v>0</v>
      </c>
      <c r="L963" s="28">
        <f t="shared" si="58"/>
        <v>185.83199999999997</v>
      </c>
      <c r="M963" s="30">
        <f t="shared" si="59"/>
        <v>0</v>
      </c>
    </row>
    <row r="964" spans="1:13" x14ac:dyDescent="0.25">
      <c r="A964" s="26">
        <v>38105</v>
      </c>
      <c r="B964" s="25" t="s">
        <v>1358</v>
      </c>
      <c r="C964" s="26" t="str">
        <f t="shared" si="57"/>
        <v>04000</v>
      </c>
      <c r="D964" s="26">
        <v>4</v>
      </c>
      <c r="E964" s="75" t="s">
        <v>668</v>
      </c>
      <c r="F964" s="27" t="s">
        <v>1236</v>
      </c>
      <c r="G964" s="39" t="s">
        <v>1117</v>
      </c>
      <c r="H964" s="40">
        <v>450071004</v>
      </c>
      <c r="I964" s="80">
        <f>SUMIF(Tabla1[SKU AVANTE],'Comanda F'!G964,Tabla1[PIEZAS])</f>
        <v>0</v>
      </c>
      <c r="J964" s="46">
        <v>160.19999999999999</v>
      </c>
      <c r="K964" s="29">
        <f t="shared" si="56"/>
        <v>0</v>
      </c>
      <c r="L964" s="28">
        <f t="shared" si="58"/>
        <v>185.83199999999997</v>
      </c>
      <c r="M964" s="30">
        <f t="shared" si="59"/>
        <v>0</v>
      </c>
    </row>
    <row r="965" spans="1:13" x14ac:dyDescent="0.25">
      <c r="A965" s="26">
        <v>38105</v>
      </c>
      <c r="B965" s="25" t="s">
        <v>1358</v>
      </c>
      <c r="C965" s="26" t="str">
        <f t="shared" si="57"/>
        <v>05232</v>
      </c>
      <c r="D965" s="26">
        <v>1</v>
      </c>
      <c r="E965" s="75" t="s">
        <v>451</v>
      </c>
      <c r="F965" s="27" t="s">
        <v>1233</v>
      </c>
      <c r="G965" s="39" t="s">
        <v>1122</v>
      </c>
      <c r="H965" s="40">
        <v>449954001</v>
      </c>
      <c r="I965" s="80">
        <f>SUMIF(Tabla1[SKU AVANTE],'Comanda F'!G965,Tabla1[PIEZAS])</f>
        <v>0</v>
      </c>
      <c r="J965" s="46">
        <v>160.19999999999999</v>
      </c>
      <c r="K965" s="29">
        <f t="shared" si="56"/>
        <v>0</v>
      </c>
      <c r="L965" s="28">
        <f t="shared" si="58"/>
        <v>185.83199999999997</v>
      </c>
      <c r="M965" s="30">
        <f t="shared" si="59"/>
        <v>0</v>
      </c>
    </row>
    <row r="966" spans="1:13" x14ac:dyDescent="0.25">
      <c r="A966" s="26">
        <v>38105</v>
      </c>
      <c r="B966" s="25" t="s">
        <v>1358</v>
      </c>
      <c r="C966" s="26" t="str">
        <f t="shared" si="57"/>
        <v>05232</v>
      </c>
      <c r="D966" s="26">
        <v>2</v>
      </c>
      <c r="E966" s="75" t="s">
        <v>451</v>
      </c>
      <c r="F966" s="27" t="s">
        <v>1234</v>
      </c>
      <c r="G966" s="39" t="s">
        <v>1123</v>
      </c>
      <c r="H966" s="40">
        <v>449954002</v>
      </c>
      <c r="I966" s="80">
        <f>SUMIF(Tabla1[SKU AVANTE],'Comanda F'!G966,Tabla1[PIEZAS])</f>
        <v>0</v>
      </c>
      <c r="J966" s="46">
        <v>160.19999999999999</v>
      </c>
      <c r="K966" s="29">
        <f t="shared" si="56"/>
        <v>0</v>
      </c>
      <c r="L966" s="28">
        <f t="shared" si="58"/>
        <v>185.83199999999997</v>
      </c>
      <c r="M966" s="30">
        <f t="shared" si="59"/>
        <v>0</v>
      </c>
    </row>
    <row r="967" spans="1:13" x14ac:dyDescent="0.25">
      <c r="A967" s="26">
        <v>38105</v>
      </c>
      <c r="B967" s="25" t="s">
        <v>1358</v>
      </c>
      <c r="C967" s="26" t="str">
        <f t="shared" si="57"/>
        <v>05232</v>
      </c>
      <c r="D967" s="26">
        <v>3</v>
      </c>
      <c r="E967" s="75" t="s">
        <v>451</v>
      </c>
      <c r="F967" s="27" t="s">
        <v>1235</v>
      </c>
      <c r="G967" s="39" t="s">
        <v>1124</v>
      </c>
      <c r="H967" s="40">
        <v>449954003</v>
      </c>
      <c r="I967" s="80">
        <f>SUMIF(Tabla1[SKU AVANTE],'Comanda F'!G967,Tabla1[PIEZAS])</f>
        <v>0</v>
      </c>
      <c r="J967" s="46">
        <v>160.19999999999999</v>
      </c>
      <c r="K967" s="29">
        <f t="shared" ref="K967:K1030" si="60">I967*J967</f>
        <v>0</v>
      </c>
      <c r="L967" s="28">
        <f t="shared" si="58"/>
        <v>185.83199999999997</v>
      </c>
      <c r="M967" s="30">
        <f t="shared" si="59"/>
        <v>0</v>
      </c>
    </row>
    <row r="968" spans="1:13" x14ac:dyDescent="0.25">
      <c r="A968" s="26">
        <v>38105</v>
      </c>
      <c r="B968" s="25" t="s">
        <v>1358</v>
      </c>
      <c r="C968" s="26" t="str">
        <f t="shared" ref="C968:C1031" si="61">RIGHT(G968,5)</f>
        <v>05232</v>
      </c>
      <c r="D968" s="26">
        <v>4</v>
      </c>
      <c r="E968" s="75" t="s">
        <v>451</v>
      </c>
      <c r="F968" s="27" t="s">
        <v>1236</v>
      </c>
      <c r="G968" s="39" t="s">
        <v>1125</v>
      </c>
      <c r="H968" s="40">
        <v>449954004</v>
      </c>
      <c r="I968" s="80">
        <f>SUMIF(Tabla1[SKU AVANTE],'Comanda F'!G968,Tabla1[PIEZAS])</f>
        <v>0</v>
      </c>
      <c r="J968" s="46">
        <v>160.19999999999999</v>
      </c>
      <c r="K968" s="29">
        <f t="shared" si="60"/>
        <v>0</v>
      </c>
      <c r="L968" s="28">
        <f t="shared" ref="L968:L1031" si="62">+J968*1.16</f>
        <v>185.83199999999997</v>
      </c>
      <c r="M968" s="30">
        <f t="shared" ref="M968:M1031" si="63">+I968*L968</f>
        <v>0</v>
      </c>
    </row>
    <row r="969" spans="1:13" x14ac:dyDescent="0.25">
      <c r="A969" s="26">
        <v>38105</v>
      </c>
      <c r="B969" s="25" t="s">
        <v>1358</v>
      </c>
      <c r="C969" s="26" t="str">
        <f t="shared" si="61"/>
        <v>05102</v>
      </c>
      <c r="D969" s="26">
        <v>1</v>
      </c>
      <c r="E969" s="75" t="s">
        <v>454</v>
      </c>
      <c r="F969" s="27" t="s">
        <v>1233</v>
      </c>
      <c r="G969" s="39" t="s">
        <v>1118</v>
      </c>
      <c r="H969" s="40">
        <v>449953001</v>
      </c>
      <c r="I969" s="80">
        <f>SUMIF(Tabla1[SKU AVANTE],'Comanda F'!G969,Tabla1[PIEZAS])</f>
        <v>0</v>
      </c>
      <c r="J969" s="46">
        <v>160.19999999999999</v>
      </c>
      <c r="K969" s="29">
        <f t="shared" si="60"/>
        <v>0</v>
      </c>
      <c r="L969" s="28">
        <f t="shared" si="62"/>
        <v>185.83199999999997</v>
      </c>
      <c r="M969" s="30">
        <f t="shared" si="63"/>
        <v>0</v>
      </c>
    </row>
    <row r="970" spans="1:13" x14ac:dyDescent="0.25">
      <c r="A970" s="26">
        <v>38105</v>
      </c>
      <c r="B970" s="25" t="s">
        <v>1358</v>
      </c>
      <c r="C970" s="26" t="str">
        <f t="shared" si="61"/>
        <v>05102</v>
      </c>
      <c r="D970" s="26">
        <v>2</v>
      </c>
      <c r="E970" s="75" t="s">
        <v>454</v>
      </c>
      <c r="F970" s="27" t="s">
        <v>1234</v>
      </c>
      <c r="G970" s="39" t="s">
        <v>1119</v>
      </c>
      <c r="H970" s="40">
        <v>449953002</v>
      </c>
      <c r="I970" s="80">
        <f>SUMIF(Tabla1[SKU AVANTE],'Comanda F'!G970,Tabla1[PIEZAS])</f>
        <v>0</v>
      </c>
      <c r="J970" s="46">
        <v>160.19999999999999</v>
      </c>
      <c r="K970" s="29">
        <f t="shared" si="60"/>
        <v>0</v>
      </c>
      <c r="L970" s="28">
        <f t="shared" si="62"/>
        <v>185.83199999999997</v>
      </c>
      <c r="M970" s="30">
        <f t="shared" si="63"/>
        <v>0</v>
      </c>
    </row>
    <row r="971" spans="1:13" x14ac:dyDescent="0.25">
      <c r="A971" s="26">
        <v>38105</v>
      </c>
      <c r="B971" s="25" t="s">
        <v>1358</v>
      </c>
      <c r="C971" s="26" t="str">
        <f t="shared" si="61"/>
        <v>05102</v>
      </c>
      <c r="D971" s="26">
        <v>3</v>
      </c>
      <c r="E971" s="75" t="s">
        <v>454</v>
      </c>
      <c r="F971" s="27" t="s">
        <v>1235</v>
      </c>
      <c r="G971" s="39" t="s">
        <v>1120</v>
      </c>
      <c r="H971" s="40">
        <v>449953003</v>
      </c>
      <c r="I971" s="80">
        <f>SUMIF(Tabla1[SKU AVANTE],'Comanda F'!G971,Tabla1[PIEZAS])</f>
        <v>0</v>
      </c>
      <c r="J971" s="46">
        <v>160.19999999999999</v>
      </c>
      <c r="K971" s="29">
        <f t="shared" si="60"/>
        <v>0</v>
      </c>
      <c r="L971" s="28">
        <f t="shared" si="62"/>
        <v>185.83199999999997</v>
      </c>
      <c r="M971" s="30">
        <f t="shared" si="63"/>
        <v>0</v>
      </c>
    </row>
    <row r="972" spans="1:13" x14ac:dyDescent="0.25">
      <c r="A972" s="26">
        <v>38105</v>
      </c>
      <c r="B972" s="25" t="s">
        <v>1358</v>
      </c>
      <c r="C972" s="26" t="str">
        <f t="shared" si="61"/>
        <v>05102</v>
      </c>
      <c r="D972" s="26">
        <v>4</v>
      </c>
      <c r="E972" s="75" t="s">
        <v>454</v>
      </c>
      <c r="F972" s="27" t="s">
        <v>1236</v>
      </c>
      <c r="G972" s="39" t="s">
        <v>1121</v>
      </c>
      <c r="H972" s="40">
        <v>449953004</v>
      </c>
      <c r="I972" s="80">
        <f>SUMIF(Tabla1[SKU AVANTE],'Comanda F'!G972,Tabla1[PIEZAS])</f>
        <v>0</v>
      </c>
      <c r="J972" s="46">
        <v>160.19999999999999</v>
      </c>
      <c r="K972" s="29">
        <f t="shared" si="60"/>
        <v>0</v>
      </c>
      <c r="L972" s="28">
        <f t="shared" si="62"/>
        <v>185.83199999999997</v>
      </c>
      <c r="M972" s="30">
        <f t="shared" si="63"/>
        <v>0</v>
      </c>
    </row>
    <row r="973" spans="1:13" ht="24" x14ac:dyDescent="0.25">
      <c r="A973" s="26">
        <v>38105</v>
      </c>
      <c r="B973" s="25" t="s">
        <v>1358</v>
      </c>
      <c r="C973" s="26" t="str">
        <f t="shared" si="61"/>
        <v>C5106</v>
      </c>
      <c r="D973" s="26">
        <v>1</v>
      </c>
      <c r="E973" s="75" t="s">
        <v>669</v>
      </c>
      <c r="F973" s="27" t="s">
        <v>1233</v>
      </c>
      <c r="G973" s="39" t="s">
        <v>1126</v>
      </c>
      <c r="H973" s="40">
        <v>449955001</v>
      </c>
      <c r="I973" s="80">
        <f>SUMIF(Tabla1[SKU AVANTE],'Comanda F'!G973,Tabla1[PIEZAS])</f>
        <v>0</v>
      </c>
      <c r="J973" s="46">
        <v>160.19999999999999</v>
      </c>
      <c r="K973" s="29">
        <f t="shared" si="60"/>
        <v>0</v>
      </c>
      <c r="L973" s="28">
        <f t="shared" si="62"/>
        <v>185.83199999999997</v>
      </c>
      <c r="M973" s="30">
        <f t="shared" si="63"/>
        <v>0</v>
      </c>
    </row>
    <row r="974" spans="1:13" ht="24" x14ac:dyDescent="0.25">
      <c r="A974" s="26">
        <v>38105</v>
      </c>
      <c r="B974" s="25" t="s">
        <v>1358</v>
      </c>
      <c r="C974" s="26" t="str">
        <f t="shared" si="61"/>
        <v>C5106</v>
      </c>
      <c r="D974" s="26">
        <v>2</v>
      </c>
      <c r="E974" s="75" t="s">
        <v>669</v>
      </c>
      <c r="F974" s="27" t="s">
        <v>1234</v>
      </c>
      <c r="G974" s="39" t="s">
        <v>1127</v>
      </c>
      <c r="H974" s="40">
        <v>449955002</v>
      </c>
      <c r="I974" s="80">
        <f>SUMIF(Tabla1[SKU AVANTE],'Comanda F'!G974,Tabla1[PIEZAS])</f>
        <v>0</v>
      </c>
      <c r="J974" s="46">
        <v>160.19999999999999</v>
      </c>
      <c r="K974" s="29">
        <f t="shared" si="60"/>
        <v>0</v>
      </c>
      <c r="L974" s="28">
        <f t="shared" si="62"/>
        <v>185.83199999999997</v>
      </c>
      <c r="M974" s="30">
        <f t="shared" si="63"/>
        <v>0</v>
      </c>
    </row>
    <row r="975" spans="1:13" ht="24" x14ac:dyDescent="0.25">
      <c r="A975" s="26">
        <v>38105</v>
      </c>
      <c r="B975" s="25" t="s">
        <v>1358</v>
      </c>
      <c r="C975" s="26" t="str">
        <f t="shared" si="61"/>
        <v>C5106</v>
      </c>
      <c r="D975" s="26">
        <v>3</v>
      </c>
      <c r="E975" s="75" t="s">
        <v>669</v>
      </c>
      <c r="F975" s="27" t="s">
        <v>1235</v>
      </c>
      <c r="G975" s="39" t="s">
        <v>1128</v>
      </c>
      <c r="H975" s="40">
        <v>449955003</v>
      </c>
      <c r="I975" s="80">
        <f>SUMIF(Tabla1[SKU AVANTE],'Comanda F'!G975,Tabla1[PIEZAS])</f>
        <v>0</v>
      </c>
      <c r="J975" s="46">
        <v>160.19999999999999</v>
      </c>
      <c r="K975" s="29">
        <f t="shared" si="60"/>
        <v>0</v>
      </c>
      <c r="L975" s="28">
        <f t="shared" si="62"/>
        <v>185.83199999999997</v>
      </c>
      <c r="M975" s="30">
        <f t="shared" si="63"/>
        <v>0</v>
      </c>
    </row>
    <row r="976" spans="1:13" ht="24" x14ac:dyDescent="0.25">
      <c r="A976" s="26">
        <v>38105</v>
      </c>
      <c r="B976" s="25" t="s">
        <v>1358</v>
      </c>
      <c r="C976" s="26" t="str">
        <f t="shared" si="61"/>
        <v>C5106</v>
      </c>
      <c r="D976" s="26">
        <v>4</v>
      </c>
      <c r="E976" s="75" t="s">
        <v>669</v>
      </c>
      <c r="F976" s="27" t="s">
        <v>1236</v>
      </c>
      <c r="G976" s="39" t="s">
        <v>1129</v>
      </c>
      <c r="H976" s="40">
        <v>449955004</v>
      </c>
      <c r="I976" s="80">
        <f>SUMIF(Tabla1[SKU AVANTE],'Comanda F'!G976,Tabla1[PIEZAS])</f>
        <v>0</v>
      </c>
      <c r="J976" s="46">
        <v>160.19999999999999</v>
      </c>
      <c r="K976" s="29">
        <f t="shared" si="60"/>
        <v>0</v>
      </c>
      <c r="L976" s="28">
        <f t="shared" si="62"/>
        <v>185.83199999999997</v>
      </c>
      <c r="M976" s="30">
        <f t="shared" si="63"/>
        <v>0</v>
      </c>
    </row>
    <row r="977" spans="1:13" x14ac:dyDescent="0.25">
      <c r="A977" s="26">
        <v>38105</v>
      </c>
      <c r="B977" s="25" t="s">
        <v>1358</v>
      </c>
      <c r="C977" s="26" t="str">
        <f t="shared" si="61"/>
        <v>L5813</v>
      </c>
      <c r="D977" s="26">
        <v>1</v>
      </c>
      <c r="E977" s="75" t="s">
        <v>731</v>
      </c>
      <c r="F977" s="27" t="s">
        <v>1233</v>
      </c>
      <c r="G977" s="39" t="s">
        <v>1130</v>
      </c>
      <c r="H977" s="40">
        <v>449956001</v>
      </c>
      <c r="I977" s="80">
        <f>SUMIF(Tabla1[SKU AVANTE],'Comanda F'!G977,Tabla1[PIEZAS])</f>
        <v>0</v>
      </c>
      <c r="J977" s="46">
        <v>160.19999999999999</v>
      </c>
      <c r="K977" s="29">
        <f t="shared" si="60"/>
        <v>0</v>
      </c>
      <c r="L977" s="28">
        <f t="shared" si="62"/>
        <v>185.83199999999997</v>
      </c>
      <c r="M977" s="30">
        <f t="shared" si="63"/>
        <v>0</v>
      </c>
    </row>
    <row r="978" spans="1:13" x14ac:dyDescent="0.25">
      <c r="A978" s="26">
        <v>38105</v>
      </c>
      <c r="B978" s="25" t="s">
        <v>1358</v>
      </c>
      <c r="C978" s="26" t="str">
        <f t="shared" si="61"/>
        <v>L5813</v>
      </c>
      <c r="D978" s="26">
        <v>2</v>
      </c>
      <c r="E978" s="75" t="s">
        <v>731</v>
      </c>
      <c r="F978" s="27" t="s">
        <v>1234</v>
      </c>
      <c r="G978" s="39" t="s">
        <v>1131</v>
      </c>
      <c r="H978" s="40">
        <v>449956002</v>
      </c>
      <c r="I978" s="80">
        <f>SUMIF(Tabla1[SKU AVANTE],'Comanda F'!G978,Tabla1[PIEZAS])</f>
        <v>0</v>
      </c>
      <c r="J978" s="46">
        <v>160.19999999999999</v>
      </c>
      <c r="K978" s="29">
        <f t="shared" si="60"/>
        <v>0</v>
      </c>
      <c r="L978" s="28">
        <f t="shared" si="62"/>
        <v>185.83199999999997</v>
      </c>
      <c r="M978" s="30">
        <f t="shared" si="63"/>
        <v>0</v>
      </c>
    </row>
    <row r="979" spans="1:13" x14ac:dyDescent="0.25">
      <c r="A979" s="26">
        <v>38105</v>
      </c>
      <c r="B979" s="25" t="s">
        <v>1358</v>
      </c>
      <c r="C979" s="26" t="str">
        <f t="shared" si="61"/>
        <v>L5813</v>
      </c>
      <c r="D979" s="26">
        <v>3</v>
      </c>
      <c r="E979" s="75" t="s">
        <v>731</v>
      </c>
      <c r="F979" s="27" t="s">
        <v>1235</v>
      </c>
      <c r="G979" s="39" t="s">
        <v>1132</v>
      </c>
      <c r="H979" s="40">
        <v>449956003</v>
      </c>
      <c r="I979" s="80">
        <f>SUMIF(Tabla1[SKU AVANTE],'Comanda F'!G979,Tabla1[PIEZAS])</f>
        <v>0</v>
      </c>
      <c r="J979" s="46">
        <v>160.19999999999999</v>
      </c>
      <c r="K979" s="29">
        <f t="shared" si="60"/>
        <v>0</v>
      </c>
      <c r="L979" s="28">
        <f t="shared" si="62"/>
        <v>185.83199999999997</v>
      </c>
      <c r="M979" s="30">
        <f t="shared" si="63"/>
        <v>0</v>
      </c>
    </row>
    <row r="980" spans="1:13" x14ac:dyDescent="0.25">
      <c r="A980" s="26">
        <v>38105</v>
      </c>
      <c r="B980" s="25" t="s">
        <v>1358</v>
      </c>
      <c r="C980" s="26" t="str">
        <f t="shared" si="61"/>
        <v>L5813</v>
      </c>
      <c r="D980" s="26">
        <v>4</v>
      </c>
      <c r="E980" s="75" t="s">
        <v>731</v>
      </c>
      <c r="F980" s="27" t="s">
        <v>1236</v>
      </c>
      <c r="G980" s="39" t="s">
        <v>1133</v>
      </c>
      <c r="H980" s="40">
        <v>449956004</v>
      </c>
      <c r="I980" s="80">
        <f>SUMIF(Tabla1[SKU AVANTE],'Comanda F'!G980,Tabla1[PIEZAS])</f>
        <v>0</v>
      </c>
      <c r="J980" s="46">
        <v>160.19999999999999</v>
      </c>
      <c r="K980" s="29">
        <f t="shared" si="60"/>
        <v>0</v>
      </c>
      <c r="L980" s="28">
        <f t="shared" si="62"/>
        <v>185.83199999999997</v>
      </c>
      <c r="M980" s="30">
        <f t="shared" si="63"/>
        <v>0</v>
      </c>
    </row>
    <row r="981" spans="1:13" x14ac:dyDescent="0.25">
      <c r="A981" s="26">
        <v>38106</v>
      </c>
      <c r="B981" s="25" t="s">
        <v>1360</v>
      </c>
      <c r="C981" s="26" t="str">
        <f t="shared" si="61"/>
        <v>00101</v>
      </c>
      <c r="D981" s="26">
        <v>1</v>
      </c>
      <c r="E981" s="75" t="s">
        <v>447</v>
      </c>
      <c r="F981" s="27" t="s">
        <v>1233</v>
      </c>
      <c r="G981" s="39" t="s">
        <v>1280</v>
      </c>
      <c r="H981" s="40">
        <v>454526001</v>
      </c>
      <c r="I981" s="80">
        <f>SUMIF(Tabla1[SKU AVANTE],'Comanda F'!G981,Tabla1[PIEZAS])</f>
        <v>0</v>
      </c>
      <c r="J981" s="46">
        <v>137.1</v>
      </c>
      <c r="K981" s="29">
        <f t="shared" si="60"/>
        <v>0</v>
      </c>
      <c r="L981" s="28">
        <f t="shared" si="62"/>
        <v>159.03599999999997</v>
      </c>
      <c r="M981" s="30">
        <f t="shared" si="63"/>
        <v>0</v>
      </c>
    </row>
    <row r="982" spans="1:13" x14ac:dyDescent="0.25">
      <c r="A982" s="26">
        <v>38106</v>
      </c>
      <c r="B982" s="25" t="s">
        <v>1360</v>
      </c>
      <c r="C982" s="26" t="str">
        <f t="shared" si="61"/>
        <v>00101</v>
      </c>
      <c r="D982" s="26">
        <v>2</v>
      </c>
      <c r="E982" s="75" t="s">
        <v>447</v>
      </c>
      <c r="F982" s="27" t="s">
        <v>1234</v>
      </c>
      <c r="G982" s="39" t="s">
        <v>1281</v>
      </c>
      <c r="H982" s="40">
        <v>454526002</v>
      </c>
      <c r="I982" s="80">
        <f>SUMIF(Tabla1[SKU AVANTE],'Comanda F'!G982,Tabla1[PIEZAS])</f>
        <v>0</v>
      </c>
      <c r="J982" s="46">
        <v>137.1</v>
      </c>
      <c r="K982" s="29">
        <f t="shared" si="60"/>
        <v>0</v>
      </c>
      <c r="L982" s="28">
        <f t="shared" si="62"/>
        <v>159.03599999999997</v>
      </c>
      <c r="M982" s="30">
        <f t="shared" si="63"/>
        <v>0</v>
      </c>
    </row>
    <row r="983" spans="1:13" x14ac:dyDescent="0.25">
      <c r="A983" s="26">
        <v>38106</v>
      </c>
      <c r="B983" s="25" t="s">
        <v>1360</v>
      </c>
      <c r="C983" s="26" t="str">
        <f t="shared" si="61"/>
        <v>00101</v>
      </c>
      <c r="D983" s="26">
        <v>3</v>
      </c>
      <c r="E983" s="75" t="s">
        <v>447</v>
      </c>
      <c r="F983" s="27" t="s">
        <v>1235</v>
      </c>
      <c r="G983" s="39" t="s">
        <v>1282</v>
      </c>
      <c r="H983" s="40">
        <v>454526003</v>
      </c>
      <c r="I983" s="80">
        <f>SUMIF(Tabla1[SKU AVANTE],'Comanda F'!G983,Tabla1[PIEZAS])</f>
        <v>0</v>
      </c>
      <c r="J983" s="46">
        <v>137.1</v>
      </c>
      <c r="K983" s="29">
        <f t="shared" si="60"/>
        <v>0</v>
      </c>
      <c r="L983" s="28">
        <f t="shared" si="62"/>
        <v>159.03599999999997</v>
      </c>
      <c r="M983" s="30">
        <f t="shared" si="63"/>
        <v>0</v>
      </c>
    </row>
    <row r="984" spans="1:13" x14ac:dyDescent="0.25">
      <c r="A984" s="26">
        <v>38106</v>
      </c>
      <c r="B984" s="25" t="s">
        <v>1360</v>
      </c>
      <c r="C984" s="26" t="str">
        <f t="shared" si="61"/>
        <v>00101</v>
      </c>
      <c r="D984" s="26">
        <v>4</v>
      </c>
      <c r="E984" s="75" t="s">
        <v>447</v>
      </c>
      <c r="F984" s="27" t="s">
        <v>1236</v>
      </c>
      <c r="G984" s="39" t="s">
        <v>1283</v>
      </c>
      <c r="H984" s="40">
        <v>454526004</v>
      </c>
      <c r="I984" s="80">
        <f>SUMIF(Tabla1[SKU AVANTE],'Comanda F'!G984,Tabla1[PIEZAS])</f>
        <v>0</v>
      </c>
      <c r="J984" s="46">
        <v>137.1</v>
      </c>
      <c r="K984" s="29">
        <f t="shared" si="60"/>
        <v>0</v>
      </c>
      <c r="L984" s="28">
        <f t="shared" si="62"/>
        <v>159.03599999999997</v>
      </c>
      <c r="M984" s="30">
        <f t="shared" si="63"/>
        <v>0</v>
      </c>
    </row>
    <row r="985" spans="1:13" x14ac:dyDescent="0.25">
      <c r="A985" s="26">
        <v>38106</v>
      </c>
      <c r="B985" s="25" t="s">
        <v>1360</v>
      </c>
      <c r="C985" s="26" t="str">
        <f t="shared" si="61"/>
        <v>04000</v>
      </c>
      <c r="D985" s="26">
        <v>1</v>
      </c>
      <c r="E985" s="75" t="s">
        <v>450</v>
      </c>
      <c r="F985" s="27" t="s">
        <v>1233</v>
      </c>
      <c r="G985" s="39" t="s">
        <v>1284</v>
      </c>
      <c r="H985" s="40">
        <v>449961001</v>
      </c>
      <c r="I985" s="80">
        <f>SUMIF(Tabla1[SKU AVANTE],'Comanda F'!G985,Tabla1[PIEZAS])</f>
        <v>0</v>
      </c>
      <c r="J985" s="46">
        <v>137.1</v>
      </c>
      <c r="K985" s="29">
        <f t="shared" si="60"/>
        <v>0</v>
      </c>
      <c r="L985" s="28">
        <f t="shared" si="62"/>
        <v>159.03599999999997</v>
      </c>
      <c r="M985" s="30">
        <f t="shared" si="63"/>
        <v>0</v>
      </c>
    </row>
    <row r="986" spans="1:13" x14ac:dyDescent="0.25">
      <c r="A986" s="26">
        <v>38106</v>
      </c>
      <c r="B986" s="25" t="s">
        <v>1360</v>
      </c>
      <c r="C986" s="26" t="str">
        <f t="shared" si="61"/>
        <v>04000</v>
      </c>
      <c r="D986" s="26">
        <v>2</v>
      </c>
      <c r="E986" s="75" t="s">
        <v>450</v>
      </c>
      <c r="F986" s="27" t="s">
        <v>1234</v>
      </c>
      <c r="G986" s="39" t="s">
        <v>1285</v>
      </c>
      <c r="H986" s="40">
        <v>449961002</v>
      </c>
      <c r="I986" s="80">
        <f>SUMIF(Tabla1[SKU AVANTE],'Comanda F'!G986,Tabla1[PIEZAS])</f>
        <v>0</v>
      </c>
      <c r="J986" s="46">
        <v>137.1</v>
      </c>
      <c r="K986" s="29">
        <f t="shared" si="60"/>
        <v>0</v>
      </c>
      <c r="L986" s="28">
        <f t="shared" si="62"/>
        <v>159.03599999999997</v>
      </c>
      <c r="M986" s="30">
        <f t="shared" si="63"/>
        <v>0</v>
      </c>
    </row>
    <row r="987" spans="1:13" x14ac:dyDescent="0.25">
      <c r="A987" s="26">
        <v>38106</v>
      </c>
      <c r="B987" s="25" t="s">
        <v>1360</v>
      </c>
      <c r="C987" s="26" t="str">
        <f t="shared" si="61"/>
        <v>04000</v>
      </c>
      <c r="D987" s="26">
        <v>3</v>
      </c>
      <c r="E987" s="75" t="s">
        <v>450</v>
      </c>
      <c r="F987" s="27" t="s">
        <v>1235</v>
      </c>
      <c r="G987" s="39" t="s">
        <v>1286</v>
      </c>
      <c r="H987" s="40">
        <v>449961003</v>
      </c>
      <c r="I987" s="80">
        <f>SUMIF(Tabla1[SKU AVANTE],'Comanda F'!G987,Tabla1[PIEZAS])</f>
        <v>0</v>
      </c>
      <c r="J987" s="46">
        <v>137.1</v>
      </c>
      <c r="K987" s="29">
        <f t="shared" si="60"/>
        <v>0</v>
      </c>
      <c r="L987" s="28">
        <f t="shared" si="62"/>
        <v>159.03599999999997</v>
      </c>
      <c r="M987" s="30">
        <f t="shared" si="63"/>
        <v>0</v>
      </c>
    </row>
    <row r="988" spans="1:13" x14ac:dyDescent="0.25">
      <c r="A988" s="26">
        <v>38106</v>
      </c>
      <c r="B988" s="25" t="s">
        <v>1360</v>
      </c>
      <c r="C988" s="26" t="str">
        <f t="shared" si="61"/>
        <v>05102</v>
      </c>
      <c r="D988" s="26">
        <v>1</v>
      </c>
      <c r="E988" s="75" t="s">
        <v>454</v>
      </c>
      <c r="F988" s="27" t="s">
        <v>1233</v>
      </c>
      <c r="G988" s="39" t="s">
        <v>1291</v>
      </c>
      <c r="H988" s="40">
        <v>449958001</v>
      </c>
      <c r="I988" s="80">
        <f>SUMIF(Tabla1[SKU AVANTE],'Comanda F'!G988,Tabla1[PIEZAS])</f>
        <v>0</v>
      </c>
      <c r="J988" s="46">
        <v>137.1</v>
      </c>
      <c r="K988" s="29">
        <f t="shared" si="60"/>
        <v>0</v>
      </c>
      <c r="L988" s="28">
        <f t="shared" si="62"/>
        <v>159.03599999999997</v>
      </c>
      <c r="M988" s="30">
        <f t="shared" si="63"/>
        <v>0</v>
      </c>
    </row>
    <row r="989" spans="1:13" x14ac:dyDescent="0.25">
      <c r="A989" s="26">
        <v>38106</v>
      </c>
      <c r="B989" s="25" t="s">
        <v>1360</v>
      </c>
      <c r="C989" s="26" t="str">
        <f t="shared" si="61"/>
        <v>05102</v>
      </c>
      <c r="D989" s="26">
        <v>2</v>
      </c>
      <c r="E989" s="75" t="s">
        <v>454</v>
      </c>
      <c r="F989" s="27" t="s">
        <v>1234</v>
      </c>
      <c r="G989" s="39" t="s">
        <v>1292</v>
      </c>
      <c r="H989" s="40">
        <v>449958002</v>
      </c>
      <c r="I989" s="80">
        <f>SUMIF(Tabla1[SKU AVANTE],'Comanda F'!G989,Tabla1[PIEZAS])</f>
        <v>0</v>
      </c>
      <c r="J989" s="46">
        <v>137.1</v>
      </c>
      <c r="K989" s="29">
        <f t="shared" si="60"/>
        <v>0</v>
      </c>
      <c r="L989" s="28">
        <f t="shared" si="62"/>
        <v>159.03599999999997</v>
      </c>
      <c r="M989" s="30">
        <f t="shared" si="63"/>
        <v>0</v>
      </c>
    </row>
    <row r="990" spans="1:13" x14ac:dyDescent="0.25">
      <c r="A990" s="26">
        <v>38106</v>
      </c>
      <c r="B990" s="25" t="s">
        <v>1360</v>
      </c>
      <c r="C990" s="26" t="str">
        <f t="shared" si="61"/>
        <v>05102</v>
      </c>
      <c r="D990" s="26">
        <v>3</v>
      </c>
      <c r="E990" s="75" t="s">
        <v>454</v>
      </c>
      <c r="F990" s="27" t="s">
        <v>1235</v>
      </c>
      <c r="G990" s="39" t="s">
        <v>1293</v>
      </c>
      <c r="H990" s="40">
        <v>449958003</v>
      </c>
      <c r="I990" s="80">
        <f>SUMIF(Tabla1[SKU AVANTE],'Comanda F'!G990,Tabla1[PIEZAS])</f>
        <v>0</v>
      </c>
      <c r="J990" s="46">
        <v>137.1</v>
      </c>
      <c r="K990" s="29">
        <f t="shared" si="60"/>
        <v>0</v>
      </c>
      <c r="L990" s="28">
        <f t="shared" si="62"/>
        <v>159.03599999999997</v>
      </c>
      <c r="M990" s="30">
        <f t="shared" si="63"/>
        <v>0</v>
      </c>
    </row>
    <row r="991" spans="1:13" x14ac:dyDescent="0.25">
      <c r="A991" s="26">
        <v>38106</v>
      </c>
      <c r="B991" s="25" t="s">
        <v>1360</v>
      </c>
      <c r="C991" s="26" t="str">
        <f t="shared" si="61"/>
        <v>05102</v>
      </c>
      <c r="D991" s="26">
        <v>4</v>
      </c>
      <c r="E991" s="75" t="s">
        <v>454</v>
      </c>
      <c r="F991" s="27" t="s">
        <v>1236</v>
      </c>
      <c r="G991" s="39" t="s">
        <v>1294</v>
      </c>
      <c r="H991" s="40">
        <v>449958004</v>
      </c>
      <c r="I991" s="80">
        <f>SUMIF(Tabla1[SKU AVANTE],'Comanda F'!G991,Tabla1[PIEZAS])</f>
        <v>0</v>
      </c>
      <c r="J991" s="46">
        <v>137.1</v>
      </c>
      <c r="K991" s="29">
        <f t="shared" si="60"/>
        <v>0</v>
      </c>
      <c r="L991" s="28">
        <f t="shared" si="62"/>
        <v>159.03599999999997</v>
      </c>
      <c r="M991" s="30">
        <f t="shared" si="63"/>
        <v>0</v>
      </c>
    </row>
    <row r="992" spans="1:13" x14ac:dyDescent="0.25">
      <c r="A992" s="26">
        <v>38106</v>
      </c>
      <c r="B992" s="25" t="s">
        <v>1360</v>
      </c>
      <c r="C992" s="26" t="str">
        <f t="shared" si="61"/>
        <v>05232</v>
      </c>
      <c r="D992" s="26">
        <v>1</v>
      </c>
      <c r="E992" s="75" t="s">
        <v>451</v>
      </c>
      <c r="F992" s="27" t="s">
        <v>1233</v>
      </c>
      <c r="G992" s="39" t="s">
        <v>1295</v>
      </c>
      <c r="H992" s="40">
        <v>449959001</v>
      </c>
      <c r="I992" s="80">
        <f>SUMIF(Tabla1[SKU AVANTE],'Comanda F'!G992,Tabla1[PIEZAS])</f>
        <v>0</v>
      </c>
      <c r="J992" s="46">
        <v>137.1</v>
      </c>
      <c r="K992" s="29">
        <f t="shared" si="60"/>
        <v>0</v>
      </c>
      <c r="L992" s="28">
        <f t="shared" si="62"/>
        <v>159.03599999999997</v>
      </c>
      <c r="M992" s="30">
        <f t="shared" si="63"/>
        <v>0</v>
      </c>
    </row>
    <row r="993" spans="1:13" x14ac:dyDescent="0.25">
      <c r="A993" s="26">
        <v>38106</v>
      </c>
      <c r="B993" s="25" t="s">
        <v>1360</v>
      </c>
      <c r="C993" s="26" t="str">
        <f t="shared" si="61"/>
        <v>05232</v>
      </c>
      <c r="D993" s="26">
        <v>2</v>
      </c>
      <c r="E993" s="75" t="s">
        <v>451</v>
      </c>
      <c r="F993" s="27" t="s">
        <v>1234</v>
      </c>
      <c r="G993" s="39" t="s">
        <v>1296</v>
      </c>
      <c r="H993" s="40">
        <v>449959002</v>
      </c>
      <c r="I993" s="80">
        <f>SUMIF(Tabla1[SKU AVANTE],'Comanda F'!G993,Tabla1[PIEZAS])</f>
        <v>0</v>
      </c>
      <c r="J993" s="46">
        <v>137.1</v>
      </c>
      <c r="K993" s="29">
        <f t="shared" si="60"/>
        <v>0</v>
      </c>
      <c r="L993" s="28">
        <f t="shared" si="62"/>
        <v>159.03599999999997</v>
      </c>
      <c r="M993" s="30">
        <f t="shared" si="63"/>
        <v>0</v>
      </c>
    </row>
    <row r="994" spans="1:13" x14ac:dyDescent="0.25">
      <c r="A994" s="26">
        <v>38106</v>
      </c>
      <c r="B994" s="25" t="s">
        <v>1360</v>
      </c>
      <c r="C994" s="26" t="str">
        <f t="shared" si="61"/>
        <v>05232</v>
      </c>
      <c r="D994" s="26">
        <v>3</v>
      </c>
      <c r="E994" s="75" t="s">
        <v>451</v>
      </c>
      <c r="F994" s="27" t="s">
        <v>1235</v>
      </c>
      <c r="G994" s="39" t="s">
        <v>1297</v>
      </c>
      <c r="H994" s="40">
        <v>449959003</v>
      </c>
      <c r="I994" s="80">
        <f>SUMIF(Tabla1[SKU AVANTE],'Comanda F'!G994,Tabla1[PIEZAS])</f>
        <v>0</v>
      </c>
      <c r="J994" s="46">
        <v>137.1</v>
      </c>
      <c r="K994" s="29">
        <f t="shared" si="60"/>
        <v>0</v>
      </c>
      <c r="L994" s="28">
        <f t="shared" si="62"/>
        <v>159.03599999999997</v>
      </c>
      <c r="M994" s="30">
        <f t="shared" si="63"/>
        <v>0</v>
      </c>
    </row>
    <row r="995" spans="1:13" x14ac:dyDescent="0.25">
      <c r="A995" s="26">
        <v>38106</v>
      </c>
      <c r="B995" s="25" t="s">
        <v>1360</v>
      </c>
      <c r="C995" s="26" t="str">
        <f t="shared" si="61"/>
        <v>05232</v>
      </c>
      <c r="D995" s="26">
        <v>4</v>
      </c>
      <c r="E995" s="75" t="s">
        <v>451</v>
      </c>
      <c r="F995" s="27" t="s">
        <v>1236</v>
      </c>
      <c r="G995" s="39" t="s">
        <v>1298</v>
      </c>
      <c r="H995" s="40">
        <v>449959004</v>
      </c>
      <c r="I995" s="80">
        <f>SUMIF(Tabla1[SKU AVANTE],'Comanda F'!G995,Tabla1[PIEZAS])</f>
        <v>0</v>
      </c>
      <c r="J995" s="46">
        <v>137.1</v>
      </c>
      <c r="K995" s="29">
        <f t="shared" si="60"/>
        <v>0</v>
      </c>
      <c r="L995" s="28">
        <f t="shared" si="62"/>
        <v>159.03599999999997</v>
      </c>
      <c r="M995" s="30">
        <f t="shared" si="63"/>
        <v>0</v>
      </c>
    </row>
    <row r="996" spans="1:13" x14ac:dyDescent="0.25">
      <c r="A996" s="26">
        <v>38106</v>
      </c>
      <c r="B996" s="25" t="s">
        <v>1360</v>
      </c>
      <c r="C996" s="26" t="str">
        <f t="shared" si="61"/>
        <v>C5106</v>
      </c>
      <c r="D996" s="26">
        <v>1</v>
      </c>
      <c r="E996" s="75" t="s">
        <v>1299</v>
      </c>
      <c r="F996" s="27" t="s">
        <v>1233</v>
      </c>
      <c r="G996" s="39" t="s">
        <v>1302</v>
      </c>
      <c r="H996" s="40">
        <v>449960003</v>
      </c>
      <c r="I996" s="80">
        <f>SUMIF(Tabla1[SKU AVANTE],'Comanda F'!G996,Tabla1[PIEZAS])</f>
        <v>0</v>
      </c>
      <c r="J996" s="46">
        <v>137.1</v>
      </c>
      <c r="K996" s="29">
        <f>I996*J996</f>
        <v>0</v>
      </c>
      <c r="L996" s="28">
        <f>+J996*1.16</f>
        <v>159.03599999999997</v>
      </c>
      <c r="M996" s="30">
        <f>+I996*L996</f>
        <v>0</v>
      </c>
    </row>
    <row r="997" spans="1:13" x14ac:dyDescent="0.25">
      <c r="A997" s="26">
        <v>38106</v>
      </c>
      <c r="B997" s="25" t="s">
        <v>1360</v>
      </c>
      <c r="C997" s="26" t="str">
        <f t="shared" si="61"/>
        <v>C5106</v>
      </c>
      <c r="D997" s="26">
        <v>2</v>
      </c>
      <c r="E997" s="75" t="s">
        <v>1299</v>
      </c>
      <c r="F997" s="27" t="s">
        <v>1234</v>
      </c>
      <c r="G997" s="39" t="s">
        <v>1303</v>
      </c>
      <c r="H997" s="40">
        <v>449960004</v>
      </c>
      <c r="I997" s="80">
        <f>SUMIF(Tabla1[SKU AVANTE],'Comanda F'!G997,Tabla1[PIEZAS])</f>
        <v>0</v>
      </c>
      <c r="J997" s="46">
        <v>137.1</v>
      </c>
      <c r="K997" s="29">
        <f>I997*J997</f>
        <v>0</v>
      </c>
      <c r="L997" s="28">
        <f>+J997*1.16</f>
        <v>159.03599999999997</v>
      </c>
      <c r="M997" s="30">
        <f>+I997*L997</f>
        <v>0</v>
      </c>
    </row>
    <row r="998" spans="1:13" x14ac:dyDescent="0.25">
      <c r="A998" s="26">
        <v>38106</v>
      </c>
      <c r="B998" s="25" t="s">
        <v>1360</v>
      </c>
      <c r="C998" s="26" t="str">
        <f t="shared" si="61"/>
        <v>C5106</v>
      </c>
      <c r="D998" s="26">
        <v>3</v>
      </c>
      <c r="E998" s="75" t="s">
        <v>1299</v>
      </c>
      <c r="F998" s="27" t="s">
        <v>1235</v>
      </c>
      <c r="G998" s="39" t="s">
        <v>1300</v>
      </c>
      <c r="H998" s="40">
        <v>449960001</v>
      </c>
      <c r="I998" s="80">
        <f>SUMIF(Tabla1[SKU AVANTE],'Comanda F'!G998,Tabla1[PIEZAS])</f>
        <v>0</v>
      </c>
      <c r="J998" s="46">
        <v>137.1</v>
      </c>
      <c r="K998" s="29">
        <f t="shared" si="60"/>
        <v>0</v>
      </c>
      <c r="L998" s="28">
        <f t="shared" si="62"/>
        <v>159.03599999999997</v>
      </c>
      <c r="M998" s="30">
        <f t="shared" si="63"/>
        <v>0</v>
      </c>
    </row>
    <row r="999" spans="1:13" x14ac:dyDescent="0.25">
      <c r="A999" s="26">
        <v>38106</v>
      </c>
      <c r="B999" s="25" t="s">
        <v>1360</v>
      </c>
      <c r="C999" s="26" t="str">
        <f t="shared" si="61"/>
        <v>C5106</v>
      </c>
      <c r="D999" s="26">
        <v>4</v>
      </c>
      <c r="E999" s="75" t="s">
        <v>1299</v>
      </c>
      <c r="F999" s="27" t="s">
        <v>1236</v>
      </c>
      <c r="G999" s="39" t="s">
        <v>1301</v>
      </c>
      <c r="H999" s="40">
        <v>449960002</v>
      </c>
      <c r="I999" s="80">
        <f>SUMIF(Tabla1[SKU AVANTE],'Comanda F'!G999,Tabla1[PIEZAS])</f>
        <v>0</v>
      </c>
      <c r="J999" s="46">
        <v>137.1</v>
      </c>
      <c r="K999" s="29">
        <f t="shared" si="60"/>
        <v>0</v>
      </c>
      <c r="L999" s="28">
        <f t="shared" si="62"/>
        <v>159.03599999999997</v>
      </c>
      <c r="M999" s="30">
        <f t="shared" si="63"/>
        <v>0</v>
      </c>
    </row>
    <row r="1000" spans="1:13" x14ac:dyDescent="0.25">
      <c r="A1000" s="26">
        <v>38108</v>
      </c>
      <c r="B1000" s="25" t="s">
        <v>1361</v>
      </c>
      <c r="C1000" s="26" t="str">
        <f t="shared" si="61"/>
        <v>00101</v>
      </c>
      <c r="D1000" s="26">
        <v>1</v>
      </c>
      <c r="E1000" s="75" t="s">
        <v>447</v>
      </c>
      <c r="F1000" s="27" t="s">
        <v>1233</v>
      </c>
      <c r="G1000" s="39" t="s">
        <v>1134</v>
      </c>
      <c r="H1000" s="40">
        <v>454527001</v>
      </c>
      <c r="I1000" s="80">
        <f>SUMIF(Tabla1[SKU AVANTE],'Comanda F'!G1000,Tabla1[PIEZAS])</f>
        <v>0</v>
      </c>
      <c r="J1000" s="46">
        <v>142.9</v>
      </c>
      <c r="K1000" s="29">
        <f t="shared" si="60"/>
        <v>0</v>
      </c>
      <c r="L1000" s="28">
        <f t="shared" si="62"/>
        <v>165.76399999999998</v>
      </c>
      <c r="M1000" s="30">
        <f t="shared" si="63"/>
        <v>0</v>
      </c>
    </row>
    <row r="1001" spans="1:13" x14ac:dyDescent="0.25">
      <c r="A1001" s="26">
        <v>38108</v>
      </c>
      <c r="B1001" s="25" t="s">
        <v>1361</v>
      </c>
      <c r="C1001" s="26" t="str">
        <f t="shared" si="61"/>
        <v>00101</v>
      </c>
      <c r="D1001" s="26">
        <v>2</v>
      </c>
      <c r="E1001" s="75" t="s">
        <v>447</v>
      </c>
      <c r="F1001" s="27" t="s">
        <v>1234</v>
      </c>
      <c r="G1001" s="39" t="s">
        <v>1135</v>
      </c>
      <c r="H1001" s="40">
        <v>454527002</v>
      </c>
      <c r="I1001" s="80">
        <f>SUMIF(Tabla1[SKU AVANTE],'Comanda F'!G1001,Tabla1[PIEZAS])</f>
        <v>0</v>
      </c>
      <c r="J1001" s="46">
        <v>142.9</v>
      </c>
      <c r="K1001" s="29">
        <f t="shared" si="60"/>
        <v>0</v>
      </c>
      <c r="L1001" s="28">
        <f t="shared" si="62"/>
        <v>165.76399999999998</v>
      </c>
      <c r="M1001" s="30">
        <f t="shared" si="63"/>
        <v>0</v>
      </c>
    </row>
    <row r="1002" spans="1:13" x14ac:dyDescent="0.25">
      <c r="A1002" s="26">
        <v>38108</v>
      </c>
      <c r="B1002" s="25" t="s">
        <v>1361</v>
      </c>
      <c r="C1002" s="26" t="str">
        <f t="shared" si="61"/>
        <v>00101</v>
      </c>
      <c r="D1002" s="26">
        <v>3</v>
      </c>
      <c r="E1002" s="75" t="s">
        <v>447</v>
      </c>
      <c r="F1002" s="27" t="s">
        <v>1235</v>
      </c>
      <c r="G1002" s="39" t="s">
        <v>1136</v>
      </c>
      <c r="H1002" s="40">
        <v>454527003</v>
      </c>
      <c r="I1002" s="80">
        <f>SUMIF(Tabla1[SKU AVANTE],'Comanda F'!G1002,Tabla1[PIEZAS])</f>
        <v>0</v>
      </c>
      <c r="J1002" s="46">
        <v>142.9</v>
      </c>
      <c r="K1002" s="29">
        <f t="shared" si="60"/>
        <v>0</v>
      </c>
      <c r="L1002" s="28">
        <f t="shared" si="62"/>
        <v>165.76399999999998</v>
      </c>
      <c r="M1002" s="30">
        <f t="shared" si="63"/>
        <v>0</v>
      </c>
    </row>
    <row r="1003" spans="1:13" x14ac:dyDescent="0.25">
      <c r="A1003" s="26">
        <v>38108</v>
      </c>
      <c r="B1003" s="25" t="s">
        <v>1361</v>
      </c>
      <c r="C1003" s="26" t="str">
        <f t="shared" si="61"/>
        <v>00101</v>
      </c>
      <c r="D1003" s="26">
        <v>4</v>
      </c>
      <c r="E1003" s="75" t="s">
        <v>447</v>
      </c>
      <c r="F1003" s="27" t="s">
        <v>1236</v>
      </c>
      <c r="G1003" s="39" t="s">
        <v>1137</v>
      </c>
      <c r="H1003" s="40">
        <v>454527004</v>
      </c>
      <c r="I1003" s="80">
        <f>SUMIF(Tabla1[SKU AVANTE],'Comanda F'!G1003,Tabla1[PIEZAS])</f>
        <v>0</v>
      </c>
      <c r="J1003" s="46">
        <v>142.9</v>
      </c>
      <c r="K1003" s="29">
        <f t="shared" si="60"/>
        <v>0</v>
      </c>
      <c r="L1003" s="28">
        <f t="shared" si="62"/>
        <v>165.76399999999998</v>
      </c>
      <c r="M1003" s="30">
        <f t="shared" si="63"/>
        <v>0</v>
      </c>
    </row>
    <row r="1004" spans="1:13" x14ac:dyDescent="0.25">
      <c r="A1004" s="26">
        <v>38108</v>
      </c>
      <c r="B1004" s="25" t="s">
        <v>1361</v>
      </c>
      <c r="C1004" s="26" t="str">
        <f t="shared" si="61"/>
        <v>04000</v>
      </c>
      <c r="D1004" s="26">
        <v>1</v>
      </c>
      <c r="E1004" s="75" t="s">
        <v>668</v>
      </c>
      <c r="F1004" s="27" t="s">
        <v>1233</v>
      </c>
      <c r="G1004" s="39" t="s">
        <v>1138</v>
      </c>
      <c r="H1004" s="40">
        <v>449814001</v>
      </c>
      <c r="I1004" s="80">
        <f>SUMIF(Tabla1[SKU AVANTE],'Comanda F'!G1004,Tabla1[PIEZAS])</f>
        <v>0</v>
      </c>
      <c r="J1004" s="46">
        <v>142.9</v>
      </c>
      <c r="K1004" s="29">
        <f t="shared" si="60"/>
        <v>0</v>
      </c>
      <c r="L1004" s="28">
        <f t="shared" si="62"/>
        <v>165.76399999999998</v>
      </c>
      <c r="M1004" s="30">
        <f t="shared" si="63"/>
        <v>0</v>
      </c>
    </row>
    <row r="1005" spans="1:13" x14ac:dyDescent="0.25">
      <c r="A1005" s="26">
        <v>38108</v>
      </c>
      <c r="B1005" s="25" t="s">
        <v>1361</v>
      </c>
      <c r="C1005" s="26" t="str">
        <f t="shared" si="61"/>
        <v>04000</v>
      </c>
      <c r="D1005" s="26">
        <v>2</v>
      </c>
      <c r="E1005" s="75" t="s">
        <v>668</v>
      </c>
      <c r="F1005" s="27" t="s">
        <v>1234</v>
      </c>
      <c r="G1005" s="39" t="s">
        <v>1139</v>
      </c>
      <c r="H1005" s="40">
        <v>449814002</v>
      </c>
      <c r="I1005" s="80">
        <f>SUMIF(Tabla1[SKU AVANTE],'Comanda F'!G1005,Tabla1[PIEZAS])</f>
        <v>0</v>
      </c>
      <c r="J1005" s="46">
        <v>142.9</v>
      </c>
      <c r="K1005" s="29">
        <f t="shared" si="60"/>
        <v>0</v>
      </c>
      <c r="L1005" s="28">
        <f t="shared" si="62"/>
        <v>165.76399999999998</v>
      </c>
      <c r="M1005" s="30">
        <f t="shared" si="63"/>
        <v>0</v>
      </c>
    </row>
    <row r="1006" spans="1:13" x14ac:dyDescent="0.25">
      <c r="A1006" s="26">
        <v>38108</v>
      </c>
      <c r="B1006" s="25" t="s">
        <v>1361</v>
      </c>
      <c r="C1006" s="26" t="str">
        <f t="shared" si="61"/>
        <v>04000</v>
      </c>
      <c r="D1006" s="26">
        <v>3</v>
      </c>
      <c r="E1006" s="75" t="s">
        <v>668</v>
      </c>
      <c r="F1006" s="27" t="s">
        <v>1235</v>
      </c>
      <c r="G1006" s="39" t="s">
        <v>1140</v>
      </c>
      <c r="H1006" s="40">
        <v>449814003</v>
      </c>
      <c r="I1006" s="80">
        <f>SUMIF(Tabla1[SKU AVANTE],'Comanda F'!G1006,Tabla1[PIEZAS])</f>
        <v>0</v>
      </c>
      <c r="J1006" s="46">
        <v>142.9</v>
      </c>
      <c r="K1006" s="29">
        <f t="shared" si="60"/>
        <v>0</v>
      </c>
      <c r="L1006" s="28">
        <f t="shared" si="62"/>
        <v>165.76399999999998</v>
      </c>
      <c r="M1006" s="30">
        <f t="shared" si="63"/>
        <v>0</v>
      </c>
    </row>
    <row r="1007" spans="1:13" x14ac:dyDescent="0.25">
      <c r="A1007" s="26">
        <v>38108</v>
      </c>
      <c r="B1007" s="25" t="s">
        <v>1361</v>
      </c>
      <c r="C1007" s="26" t="str">
        <f t="shared" si="61"/>
        <v>04000</v>
      </c>
      <c r="D1007" s="26">
        <v>4</v>
      </c>
      <c r="E1007" s="75" t="s">
        <v>668</v>
      </c>
      <c r="F1007" s="27" t="s">
        <v>1236</v>
      </c>
      <c r="G1007" s="39" t="s">
        <v>1141</v>
      </c>
      <c r="H1007" s="40">
        <v>449814004</v>
      </c>
      <c r="I1007" s="80">
        <f>SUMIF(Tabla1[SKU AVANTE],'Comanda F'!G1007,Tabla1[PIEZAS])</f>
        <v>0</v>
      </c>
      <c r="J1007" s="46">
        <v>142.9</v>
      </c>
      <c r="K1007" s="29">
        <f t="shared" si="60"/>
        <v>0</v>
      </c>
      <c r="L1007" s="28">
        <f t="shared" si="62"/>
        <v>165.76399999999998</v>
      </c>
      <c r="M1007" s="30">
        <f t="shared" si="63"/>
        <v>0</v>
      </c>
    </row>
    <row r="1008" spans="1:13" x14ac:dyDescent="0.25">
      <c r="A1008" s="26">
        <v>38108</v>
      </c>
      <c r="B1008" s="25" t="s">
        <v>1361</v>
      </c>
      <c r="C1008" s="26" t="str">
        <f t="shared" si="61"/>
        <v>05232</v>
      </c>
      <c r="D1008" s="26">
        <v>1</v>
      </c>
      <c r="E1008" s="75" t="s">
        <v>451</v>
      </c>
      <c r="F1008" s="27" t="s">
        <v>1233</v>
      </c>
      <c r="G1008" s="39" t="s">
        <v>1146</v>
      </c>
      <c r="H1008" s="40">
        <v>449812001</v>
      </c>
      <c r="I1008" s="80">
        <f>SUMIF(Tabla1[SKU AVANTE],'Comanda F'!G1008,Tabla1[PIEZAS])</f>
        <v>0</v>
      </c>
      <c r="J1008" s="46">
        <v>142.9</v>
      </c>
      <c r="K1008" s="29">
        <f t="shared" si="60"/>
        <v>0</v>
      </c>
      <c r="L1008" s="28">
        <f t="shared" si="62"/>
        <v>165.76399999999998</v>
      </c>
      <c r="M1008" s="30">
        <f t="shared" si="63"/>
        <v>0</v>
      </c>
    </row>
    <row r="1009" spans="1:13" x14ac:dyDescent="0.25">
      <c r="A1009" s="26">
        <v>38108</v>
      </c>
      <c r="B1009" s="25" t="s">
        <v>1361</v>
      </c>
      <c r="C1009" s="26" t="str">
        <f t="shared" si="61"/>
        <v>05232</v>
      </c>
      <c r="D1009" s="26">
        <v>2</v>
      </c>
      <c r="E1009" s="75" t="s">
        <v>451</v>
      </c>
      <c r="F1009" s="27" t="s">
        <v>1234</v>
      </c>
      <c r="G1009" s="39" t="s">
        <v>1147</v>
      </c>
      <c r="H1009" s="40">
        <v>449812002</v>
      </c>
      <c r="I1009" s="80">
        <f>SUMIF(Tabla1[SKU AVANTE],'Comanda F'!G1009,Tabla1[PIEZAS])</f>
        <v>0</v>
      </c>
      <c r="J1009" s="46">
        <v>142.9</v>
      </c>
      <c r="K1009" s="29">
        <f t="shared" si="60"/>
        <v>0</v>
      </c>
      <c r="L1009" s="28">
        <f t="shared" si="62"/>
        <v>165.76399999999998</v>
      </c>
      <c r="M1009" s="30">
        <f t="shared" si="63"/>
        <v>0</v>
      </c>
    </row>
    <row r="1010" spans="1:13" x14ac:dyDescent="0.25">
      <c r="A1010" s="26">
        <v>38108</v>
      </c>
      <c r="B1010" s="25" t="s">
        <v>1361</v>
      </c>
      <c r="C1010" s="26" t="str">
        <f t="shared" si="61"/>
        <v>05232</v>
      </c>
      <c r="D1010" s="26">
        <v>3</v>
      </c>
      <c r="E1010" s="75" t="s">
        <v>451</v>
      </c>
      <c r="F1010" s="27" t="s">
        <v>1235</v>
      </c>
      <c r="G1010" s="39" t="s">
        <v>1148</v>
      </c>
      <c r="H1010" s="40">
        <v>449812003</v>
      </c>
      <c r="I1010" s="80">
        <f>SUMIF(Tabla1[SKU AVANTE],'Comanda F'!G1010,Tabla1[PIEZAS])</f>
        <v>0</v>
      </c>
      <c r="J1010" s="46">
        <v>142.9</v>
      </c>
      <c r="K1010" s="29">
        <f t="shared" si="60"/>
        <v>0</v>
      </c>
      <c r="L1010" s="28">
        <f t="shared" si="62"/>
        <v>165.76399999999998</v>
      </c>
      <c r="M1010" s="30">
        <f t="shared" si="63"/>
        <v>0</v>
      </c>
    </row>
    <row r="1011" spans="1:13" x14ac:dyDescent="0.25">
      <c r="A1011" s="26">
        <v>38108</v>
      </c>
      <c r="B1011" s="25" t="s">
        <v>1361</v>
      </c>
      <c r="C1011" s="26" t="str">
        <f t="shared" si="61"/>
        <v>05232</v>
      </c>
      <c r="D1011" s="26">
        <v>4</v>
      </c>
      <c r="E1011" s="75" t="s">
        <v>451</v>
      </c>
      <c r="F1011" s="27" t="s">
        <v>1236</v>
      </c>
      <c r="G1011" s="39" t="s">
        <v>1149</v>
      </c>
      <c r="H1011" s="40">
        <v>449812004</v>
      </c>
      <c r="I1011" s="80">
        <f>SUMIF(Tabla1[SKU AVANTE],'Comanda F'!G1011,Tabla1[PIEZAS])</f>
        <v>0</v>
      </c>
      <c r="J1011" s="46">
        <v>142.9</v>
      </c>
      <c r="K1011" s="29">
        <f t="shared" si="60"/>
        <v>0</v>
      </c>
      <c r="L1011" s="28">
        <f t="shared" si="62"/>
        <v>165.76399999999998</v>
      </c>
      <c r="M1011" s="30">
        <f t="shared" si="63"/>
        <v>0</v>
      </c>
    </row>
    <row r="1012" spans="1:13" x14ac:dyDescent="0.25">
      <c r="A1012" s="26">
        <v>38108</v>
      </c>
      <c r="B1012" s="25" t="s">
        <v>1361</v>
      </c>
      <c r="C1012" s="26" t="str">
        <f t="shared" si="61"/>
        <v>05102</v>
      </c>
      <c r="D1012" s="26">
        <v>1</v>
      </c>
      <c r="E1012" s="75" t="s">
        <v>454</v>
      </c>
      <c r="F1012" s="27" t="s">
        <v>1233</v>
      </c>
      <c r="G1012" s="39" t="s">
        <v>1142</v>
      </c>
      <c r="H1012" s="40">
        <v>449811001</v>
      </c>
      <c r="I1012" s="80">
        <f>SUMIF(Tabla1[SKU AVANTE],'Comanda F'!G1012,Tabla1[PIEZAS])</f>
        <v>0</v>
      </c>
      <c r="J1012" s="46">
        <v>142.9</v>
      </c>
      <c r="K1012" s="29">
        <f t="shared" si="60"/>
        <v>0</v>
      </c>
      <c r="L1012" s="28">
        <f t="shared" si="62"/>
        <v>165.76399999999998</v>
      </c>
      <c r="M1012" s="30">
        <f t="shared" si="63"/>
        <v>0</v>
      </c>
    </row>
    <row r="1013" spans="1:13" x14ac:dyDescent="0.25">
      <c r="A1013" s="26">
        <v>38108</v>
      </c>
      <c r="B1013" s="25" t="s">
        <v>1361</v>
      </c>
      <c r="C1013" s="26" t="str">
        <f t="shared" si="61"/>
        <v>05102</v>
      </c>
      <c r="D1013" s="26">
        <v>2</v>
      </c>
      <c r="E1013" s="75" t="s">
        <v>454</v>
      </c>
      <c r="F1013" s="27" t="s">
        <v>1234</v>
      </c>
      <c r="G1013" s="39" t="s">
        <v>1143</v>
      </c>
      <c r="H1013" s="40">
        <v>449811002</v>
      </c>
      <c r="I1013" s="80">
        <f>SUMIF(Tabla1[SKU AVANTE],'Comanda F'!G1013,Tabla1[PIEZAS])</f>
        <v>0</v>
      </c>
      <c r="J1013" s="46">
        <v>142.9</v>
      </c>
      <c r="K1013" s="29">
        <f t="shared" si="60"/>
        <v>0</v>
      </c>
      <c r="L1013" s="28">
        <f t="shared" si="62"/>
        <v>165.76399999999998</v>
      </c>
      <c r="M1013" s="30">
        <f t="shared" si="63"/>
        <v>0</v>
      </c>
    </row>
    <row r="1014" spans="1:13" x14ac:dyDescent="0.25">
      <c r="A1014" s="26">
        <v>38108</v>
      </c>
      <c r="B1014" s="25" t="s">
        <v>1361</v>
      </c>
      <c r="C1014" s="26" t="str">
        <f t="shared" si="61"/>
        <v>05102</v>
      </c>
      <c r="D1014" s="26">
        <v>3</v>
      </c>
      <c r="E1014" s="75" t="s">
        <v>454</v>
      </c>
      <c r="F1014" s="27" t="s">
        <v>1235</v>
      </c>
      <c r="G1014" s="39" t="s">
        <v>1144</v>
      </c>
      <c r="H1014" s="40">
        <v>449811003</v>
      </c>
      <c r="I1014" s="80">
        <f>SUMIF(Tabla1[SKU AVANTE],'Comanda F'!G1014,Tabla1[PIEZAS])</f>
        <v>0</v>
      </c>
      <c r="J1014" s="46">
        <v>142.9</v>
      </c>
      <c r="K1014" s="29">
        <f t="shared" si="60"/>
        <v>0</v>
      </c>
      <c r="L1014" s="28">
        <f t="shared" si="62"/>
        <v>165.76399999999998</v>
      </c>
      <c r="M1014" s="30">
        <f t="shared" si="63"/>
        <v>0</v>
      </c>
    </row>
    <row r="1015" spans="1:13" x14ac:dyDescent="0.25">
      <c r="A1015" s="26">
        <v>38108</v>
      </c>
      <c r="B1015" s="25" t="s">
        <v>1361</v>
      </c>
      <c r="C1015" s="26" t="str">
        <f t="shared" si="61"/>
        <v>05102</v>
      </c>
      <c r="D1015" s="26">
        <v>4</v>
      </c>
      <c r="E1015" s="75" t="s">
        <v>454</v>
      </c>
      <c r="F1015" s="27" t="s">
        <v>1236</v>
      </c>
      <c r="G1015" s="39" t="s">
        <v>1145</v>
      </c>
      <c r="H1015" s="40">
        <v>449811004</v>
      </c>
      <c r="I1015" s="80">
        <f>SUMIF(Tabla1[SKU AVANTE],'Comanda F'!G1015,Tabla1[PIEZAS])</f>
        <v>0</v>
      </c>
      <c r="J1015" s="46">
        <v>142.9</v>
      </c>
      <c r="K1015" s="29">
        <f t="shared" si="60"/>
        <v>0</v>
      </c>
      <c r="L1015" s="28">
        <f t="shared" si="62"/>
        <v>165.76399999999998</v>
      </c>
      <c r="M1015" s="30">
        <f t="shared" si="63"/>
        <v>0</v>
      </c>
    </row>
    <row r="1016" spans="1:13" ht="24" x14ac:dyDescent="0.25">
      <c r="A1016" s="26">
        <v>38108</v>
      </c>
      <c r="B1016" s="25" t="s">
        <v>1361</v>
      </c>
      <c r="C1016" s="26" t="str">
        <f t="shared" si="61"/>
        <v>C5106</v>
      </c>
      <c r="D1016" s="26">
        <v>1</v>
      </c>
      <c r="E1016" s="75" t="s">
        <v>669</v>
      </c>
      <c r="F1016" s="27" t="s">
        <v>1233</v>
      </c>
      <c r="G1016" s="39" t="s">
        <v>1150</v>
      </c>
      <c r="H1016" s="40">
        <v>449813001</v>
      </c>
      <c r="I1016" s="80">
        <f>SUMIF(Tabla1[SKU AVANTE],'Comanda F'!G1016,Tabla1[PIEZAS])</f>
        <v>0</v>
      </c>
      <c r="J1016" s="46">
        <v>142.9</v>
      </c>
      <c r="K1016" s="29">
        <f t="shared" si="60"/>
        <v>0</v>
      </c>
      <c r="L1016" s="28">
        <f t="shared" si="62"/>
        <v>165.76399999999998</v>
      </c>
      <c r="M1016" s="30">
        <f t="shared" si="63"/>
        <v>0</v>
      </c>
    </row>
    <row r="1017" spans="1:13" ht="24" x14ac:dyDescent="0.25">
      <c r="A1017" s="26">
        <v>38108</v>
      </c>
      <c r="B1017" s="25" t="s">
        <v>1361</v>
      </c>
      <c r="C1017" s="26" t="str">
        <f t="shared" si="61"/>
        <v>C5106</v>
      </c>
      <c r="D1017" s="26">
        <v>2</v>
      </c>
      <c r="E1017" s="75" t="s">
        <v>669</v>
      </c>
      <c r="F1017" s="27" t="s">
        <v>1234</v>
      </c>
      <c r="G1017" s="39" t="s">
        <v>1151</v>
      </c>
      <c r="H1017" s="40">
        <v>449813002</v>
      </c>
      <c r="I1017" s="80">
        <f>SUMIF(Tabla1[SKU AVANTE],'Comanda F'!G1017,Tabla1[PIEZAS])</f>
        <v>0</v>
      </c>
      <c r="J1017" s="46">
        <v>142.9</v>
      </c>
      <c r="K1017" s="29">
        <f t="shared" si="60"/>
        <v>0</v>
      </c>
      <c r="L1017" s="28">
        <f t="shared" si="62"/>
        <v>165.76399999999998</v>
      </c>
      <c r="M1017" s="30">
        <f t="shared" si="63"/>
        <v>0</v>
      </c>
    </row>
    <row r="1018" spans="1:13" ht="24" x14ac:dyDescent="0.25">
      <c r="A1018" s="26">
        <v>38108</v>
      </c>
      <c r="B1018" s="25" t="s">
        <v>1361</v>
      </c>
      <c r="C1018" s="26" t="str">
        <f t="shared" si="61"/>
        <v>C5106</v>
      </c>
      <c r="D1018" s="26">
        <v>3</v>
      </c>
      <c r="E1018" s="75" t="s">
        <v>669</v>
      </c>
      <c r="F1018" s="27" t="s">
        <v>1235</v>
      </c>
      <c r="G1018" s="39" t="s">
        <v>1152</v>
      </c>
      <c r="H1018" s="40">
        <v>449813003</v>
      </c>
      <c r="I1018" s="80">
        <f>SUMIF(Tabla1[SKU AVANTE],'Comanda F'!G1018,Tabla1[PIEZAS])</f>
        <v>0</v>
      </c>
      <c r="J1018" s="46">
        <v>142.9</v>
      </c>
      <c r="K1018" s="29">
        <f t="shared" si="60"/>
        <v>0</v>
      </c>
      <c r="L1018" s="28">
        <f t="shared" si="62"/>
        <v>165.76399999999998</v>
      </c>
      <c r="M1018" s="30">
        <f t="shared" si="63"/>
        <v>0</v>
      </c>
    </row>
    <row r="1019" spans="1:13" ht="24" x14ac:dyDescent="0.25">
      <c r="A1019" s="26">
        <v>38108</v>
      </c>
      <c r="B1019" s="25" t="s">
        <v>1361</v>
      </c>
      <c r="C1019" s="26" t="str">
        <f t="shared" si="61"/>
        <v>C5106</v>
      </c>
      <c r="D1019" s="26">
        <v>4</v>
      </c>
      <c r="E1019" s="75" t="s">
        <v>669</v>
      </c>
      <c r="F1019" s="27" t="s">
        <v>1236</v>
      </c>
      <c r="G1019" s="39" t="s">
        <v>1153</v>
      </c>
      <c r="H1019" s="40">
        <v>449813004</v>
      </c>
      <c r="I1019" s="80">
        <f>SUMIF(Tabla1[SKU AVANTE],'Comanda F'!G1019,Tabla1[PIEZAS])</f>
        <v>0</v>
      </c>
      <c r="J1019" s="46">
        <v>142.9</v>
      </c>
      <c r="K1019" s="29">
        <f t="shared" si="60"/>
        <v>0</v>
      </c>
      <c r="L1019" s="28">
        <f t="shared" si="62"/>
        <v>165.76399999999998</v>
      </c>
      <c r="M1019" s="30">
        <f t="shared" si="63"/>
        <v>0</v>
      </c>
    </row>
    <row r="1020" spans="1:13" x14ac:dyDescent="0.25">
      <c r="A1020" s="26">
        <v>38108</v>
      </c>
      <c r="B1020" s="25" t="s">
        <v>1361</v>
      </c>
      <c r="C1020" s="26" t="str">
        <f t="shared" si="61"/>
        <v>J3105</v>
      </c>
      <c r="D1020" s="26">
        <v>1</v>
      </c>
      <c r="E1020" s="75" t="s">
        <v>814</v>
      </c>
      <c r="F1020" s="27" t="s">
        <v>1233</v>
      </c>
      <c r="G1020" s="39" t="s">
        <v>1154</v>
      </c>
      <c r="H1020" s="40">
        <v>449815001</v>
      </c>
      <c r="I1020" s="80">
        <f>SUMIF(Tabla1[SKU AVANTE],'Comanda F'!G1020,Tabla1[PIEZAS])</f>
        <v>0</v>
      </c>
      <c r="J1020" s="46">
        <v>142.9</v>
      </c>
      <c r="K1020" s="29">
        <f t="shared" si="60"/>
        <v>0</v>
      </c>
      <c r="L1020" s="28">
        <f t="shared" si="62"/>
        <v>165.76399999999998</v>
      </c>
      <c r="M1020" s="30">
        <f t="shared" si="63"/>
        <v>0</v>
      </c>
    </row>
    <row r="1021" spans="1:13" x14ac:dyDescent="0.25">
      <c r="A1021" s="26">
        <v>38108</v>
      </c>
      <c r="B1021" s="25" t="s">
        <v>1361</v>
      </c>
      <c r="C1021" s="26" t="str">
        <f t="shared" si="61"/>
        <v>J3105</v>
      </c>
      <c r="D1021" s="26">
        <v>2</v>
      </c>
      <c r="E1021" s="75" t="s">
        <v>814</v>
      </c>
      <c r="F1021" s="27" t="s">
        <v>1234</v>
      </c>
      <c r="G1021" s="39" t="s">
        <v>1155</v>
      </c>
      <c r="H1021" s="40">
        <v>449815002</v>
      </c>
      <c r="I1021" s="80">
        <f>SUMIF(Tabla1[SKU AVANTE],'Comanda F'!G1021,Tabla1[PIEZAS])</f>
        <v>0</v>
      </c>
      <c r="J1021" s="46">
        <v>142.9</v>
      </c>
      <c r="K1021" s="29">
        <f t="shared" si="60"/>
        <v>0</v>
      </c>
      <c r="L1021" s="28">
        <f t="shared" si="62"/>
        <v>165.76399999999998</v>
      </c>
      <c r="M1021" s="30">
        <f t="shared" si="63"/>
        <v>0</v>
      </c>
    </row>
    <row r="1022" spans="1:13" x14ac:dyDescent="0.25">
      <c r="A1022" s="26">
        <v>38108</v>
      </c>
      <c r="B1022" s="25" t="s">
        <v>1361</v>
      </c>
      <c r="C1022" s="26" t="str">
        <f t="shared" si="61"/>
        <v>J3105</v>
      </c>
      <c r="D1022" s="26">
        <v>3</v>
      </c>
      <c r="E1022" s="75" t="s">
        <v>814</v>
      </c>
      <c r="F1022" s="27" t="s">
        <v>1235</v>
      </c>
      <c r="G1022" s="39" t="s">
        <v>1156</v>
      </c>
      <c r="H1022" s="40">
        <v>449815003</v>
      </c>
      <c r="I1022" s="80">
        <f>SUMIF(Tabla1[SKU AVANTE],'Comanda F'!G1022,Tabla1[PIEZAS])</f>
        <v>0</v>
      </c>
      <c r="J1022" s="46">
        <v>142.9</v>
      </c>
      <c r="K1022" s="29">
        <f t="shared" si="60"/>
        <v>0</v>
      </c>
      <c r="L1022" s="28">
        <f t="shared" si="62"/>
        <v>165.76399999999998</v>
      </c>
      <c r="M1022" s="30">
        <f t="shared" si="63"/>
        <v>0</v>
      </c>
    </row>
    <row r="1023" spans="1:13" x14ac:dyDescent="0.25">
      <c r="A1023" s="26">
        <v>38108</v>
      </c>
      <c r="B1023" s="25" t="s">
        <v>1361</v>
      </c>
      <c r="C1023" s="26" t="str">
        <f t="shared" si="61"/>
        <v>J3105</v>
      </c>
      <c r="D1023" s="26">
        <v>4</v>
      </c>
      <c r="E1023" s="75" t="s">
        <v>814</v>
      </c>
      <c r="F1023" s="27" t="s">
        <v>1236</v>
      </c>
      <c r="G1023" s="39" t="s">
        <v>1157</v>
      </c>
      <c r="H1023" s="40">
        <v>449815004</v>
      </c>
      <c r="I1023" s="80">
        <f>SUMIF(Tabla1[SKU AVANTE],'Comanda F'!G1023,Tabla1[PIEZAS])</f>
        <v>0</v>
      </c>
      <c r="J1023" s="46">
        <v>142.9</v>
      </c>
      <c r="K1023" s="29">
        <f t="shared" si="60"/>
        <v>0</v>
      </c>
      <c r="L1023" s="28">
        <f t="shared" si="62"/>
        <v>165.76399999999998</v>
      </c>
      <c r="M1023" s="30">
        <f t="shared" si="63"/>
        <v>0</v>
      </c>
    </row>
    <row r="1024" spans="1:13" x14ac:dyDescent="0.25">
      <c r="A1024" s="26">
        <v>38108</v>
      </c>
      <c r="B1024" s="25" t="s">
        <v>1361</v>
      </c>
      <c r="C1024" s="26" t="str">
        <f t="shared" si="61"/>
        <v>L5813</v>
      </c>
      <c r="D1024" s="26">
        <v>1</v>
      </c>
      <c r="E1024" s="75" t="s">
        <v>731</v>
      </c>
      <c r="F1024" s="27" t="s">
        <v>1233</v>
      </c>
      <c r="G1024" s="39" t="s">
        <v>1158</v>
      </c>
      <c r="H1024" s="40">
        <v>449816001</v>
      </c>
      <c r="I1024" s="80">
        <f>SUMIF(Tabla1[SKU AVANTE],'Comanda F'!G1024,Tabla1[PIEZAS])</f>
        <v>0</v>
      </c>
      <c r="J1024" s="46">
        <v>142.9</v>
      </c>
      <c r="K1024" s="29">
        <f t="shared" si="60"/>
        <v>0</v>
      </c>
      <c r="L1024" s="28">
        <f t="shared" si="62"/>
        <v>165.76399999999998</v>
      </c>
      <c r="M1024" s="30">
        <f t="shared" si="63"/>
        <v>0</v>
      </c>
    </row>
    <row r="1025" spans="1:13" x14ac:dyDescent="0.25">
      <c r="A1025" s="26">
        <v>38108</v>
      </c>
      <c r="B1025" s="25" t="s">
        <v>1361</v>
      </c>
      <c r="C1025" s="26" t="str">
        <f t="shared" si="61"/>
        <v>L5813</v>
      </c>
      <c r="D1025" s="26">
        <v>2</v>
      </c>
      <c r="E1025" s="75" t="s">
        <v>731</v>
      </c>
      <c r="F1025" s="27" t="s">
        <v>1234</v>
      </c>
      <c r="G1025" s="39" t="s">
        <v>1159</v>
      </c>
      <c r="H1025" s="40">
        <v>449816002</v>
      </c>
      <c r="I1025" s="80">
        <f>SUMIF(Tabla1[SKU AVANTE],'Comanda F'!G1025,Tabla1[PIEZAS])</f>
        <v>0</v>
      </c>
      <c r="J1025" s="46">
        <v>142.9</v>
      </c>
      <c r="K1025" s="29">
        <f t="shared" si="60"/>
        <v>0</v>
      </c>
      <c r="L1025" s="28">
        <f t="shared" si="62"/>
        <v>165.76399999999998</v>
      </c>
      <c r="M1025" s="30">
        <f t="shared" si="63"/>
        <v>0</v>
      </c>
    </row>
    <row r="1026" spans="1:13" x14ac:dyDescent="0.25">
      <c r="A1026" s="26">
        <v>38108</v>
      </c>
      <c r="B1026" s="25" t="s">
        <v>1361</v>
      </c>
      <c r="C1026" s="26" t="str">
        <f t="shared" si="61"/>
        <v>L5813</v>
      </c>
      <c r="D1026" s="26">
        <v>3</v>
      </c>
      <c r="E1026" s="75" t="s">
        <v>731</v>
      </c>
      <c r="F1026" s="27" t="s">
        <v>1235</v>
      </c>
      <c r="G1026" s="39" t="s">
        <v>1160</v>
      </c>
      <c r="H1026" s="40">
        <v>449816003</v>
      </c>
      <c r="I1026" s="80">
        <f>SUMIF(Tabla1[SKU AVANTE],'Comanda F'!G1026,Tabla1[PIEZAS])</f>
        <v>0</v>
      </c>
      <c r="J1026" s="46">
        <v>142.9</v>
      </c>
      <c r="K1026" s="29">
        <f t="shared" si="60"/>
        <v>0</v>
      </c>
      <c r="L1026" s="28">
        <f t="shared" si="62"/>
        <v>165.76399999999998</v>
      </c>
      <c r="M1026" s="30">
        <f t="shared" si="63"/>
        <v>0</v>
      </c>
    </row>
    <row r="1027" spans="1:13" x14ac:dyDescent="0.25">
      <c r="A1027" s="26">
        <v>38108</v>
      </c>
      <c r="B1027" s="25" t="s">
        <v>1361</v>
      </c>
      <c r="C1027" s="26" t="str">
        <f t="shared" si="61"/>
        <v>L5813</v>
      </c>
      <c r="D1027" s="26">
        <v>4</v>
      </c>
      <c r="E1027" s="75" t="s">
        <v>731</v>
      </c>
      <c r="F1027" s="27" t="s">
        <v>1236</v>
      </c>
      <c r="G1027" s="39" t="s">
        <v>1161</v>
      </c>
      <c r="H1027" s="40">
        <v>449816004</v>
      </c>
      <c r="I1027" s="80">
        <f>SUMIF(Tabla1[SKU AVANTE],'Comanda F'!G1027,Tabla1[PIEZAS])</f>
        <v>0</v>
      </c>
      <c r="J1027" s="46">
        <v>142.9</v>
      </c>
      <c r="K1027" s="29">
        <f t="shared" si="60"/>
        <v>0</v>
      </c>
      <c r="L1027" s="28">
        <f t="shared" si="62"/>
        <v>165.76399999999998</v>
      </c>
      <c r="M1027" s="30">
        <f t="shared" si="63"/>
        <v>0</v>
      </c>
    </row>
    <row r="1028" spans="1:13" x14ac:dyDescent="0.25">
      <c r="A1028" s="26">
        <v>38109</v>
      </c>
      <c r="B1028" s="25" t="s">
        <v>1362</v>
      </c>
      <c r="C1028" s="26" t="str">
        <f t="shared" si="61"/>
        <v>00101</v>
      </c>
      <c r="D1028" s="26">
        <v>1</v>
      </c>
      <c r="E1028" s="75" t="s">
        <v>447</v>
      </c>
      <c r="F1028" s="27" t="s">
        <v>1233</v>
      </c>
      <c r="G1028" s="39" t="s">
        <v>1162</v>
      </c>
      <c r="H1028" s="40">
        <v>450023001</v>
      </c>
      <c r="I1028" s="80">
        <f>SUMIF(Tabla1[SKU AVANTE],'Comanda F'!G1028,Tabla1[PIEZAS])</f>
        <v>0</v>
      </c>
      <c r="J1028" s="46">
        <v>129.9</v>
      </c>
      <c r="K1028" s="29">
        <f t="shared" si="60"/>
        <v>0</v>
      </c>
      <c r="L1028" s="28">
        <f t="shared" si="62"/>
        <v>150.684</v>
      </c>
      <c r="M1028" s="30">
        <f t="shared" si="63"/>
        <v>0</v>
      </c>
    </row>
    <row r="1029" spans="1:13" x14ac:dyDescent="0.25">
      <c r="A1029" s="26">
        <v>38109</v>
      </c>
      <c r="B1029" s="25" t="s">
        <v>1362</v>
      </c>
      <c r="C1029" s="26" t="str">
        <f t="shared" si="61"/>
        <v>00101</v>
      </c>
      <c r="D1029" s="26">
        <v>2</v>
      </c>
      <c r="E1029" s="75" t="s">
        <v>447</v>
      </c>
      <c r="F1029" s="27" t="s">
        <v>1234</v>
      </c>
      <c r="G1029" s="39" t="s">
        <v>1163</v>
      </c>
      <c r="H1029" s="40">
        <v>450023002</v>
      </c>
      <c r="I1029" s="80">
        <f>SUMIF(Tabla1[SKU AVANTE],'Comanda F'!G1029,Tabla1[PIEZAS])</f>
        <v>0</v>
      </c>
      <c r="J1029" s="46">
        <v>129.9</v>
      </c>
      <c r="K1029" s="29">
        <f t="shared" si="60"/>
        <v>0</v>
      </c>
      <c r="L1029" s="28">
        <f t="shared" si="62"/>
        <v>150.684</v>
      </c>
      <c r="M1029" s="30">
        <f t="shared" si="63"/>
        <v>0</v>
      </c>
    </row>
    <row r="1030" spans="1:13" x14ac:dyDescent="0.25">
      <c r="A1030" s="26">
        <v>38109</v>
      </c>
      <c r="B1030" s="25" t="s">
        <v>1362</v>
      </c>
      <c r="C1030" s="26" t="str">
        <f t="shared" si="61"/>
        <v>00101</v>
      </c>
      <c r="D1030" s="26">
        <v>3</v>
      </c>
      <c r="E1030" s="75" t="s">
        <v>447</v>
      </c>
      <c r="F1030" s="27" t="s">
        <v>1235</v>
      </c>
      <c r="G1030" s="39" t="s">
        <v>1164</v>
      </c>
      <c r="H1030" s="40">
        <v>450023003</v>
      </c>
      <c r="I1030" s="80">
        <f>SUMIF(Tabla1[SKU AVANTE],'Comanda F'!G1030,Tabla1[PIEZAS])</f>
        <v>0</v>
      </c>
      <c r="J1030" s="46">
        <v>129.9</v>
      </c>
      <c r="K1030" s="29">
        <f t="shared" si="60"/>
        <v>0</v>
      </c>
      <c r="L1030" s="28">
        <f t="shared" si="62"/>
        <v>150.684</v>
      </c>
      <c r="M1030" s="30">
        <f t="shared" si="63"/>
        <v>0</v>
      </c>
    </row>
    <row r="1031" spans="1:13" x14ac:dyDescent="0.25">
      <c r="A1031" s="26">
        <v>38109</v>
      </c>
      <c r="B1031" s="25" t="s">
        <v>1362</v>
      </c>
      <c r="C1031" s="26" t="str">
        <f t="shared" si="61"/>
        <v>00101</v>
      </c>
      <c r="D1031" s="26">
        <v>4</v>
      </c>
      <c r="E1031" s="75" t="s">
        <v>447</v>
      </c>
      <c r="F1031" s="27" t="s">
        <v>1236</v>
      </c>
      <c r="G1031" s="39" t="s">
        <v>1165</v>
      </c>
      <c r="H1031" s="40">
        <v>450023004</v>
      </c>
      <c r="I1031" s="80">
        <f>SUMIF(Tabla1[SKU AVANTE],'Comanda F'!G1031,Tabla1[PIEZAS])</f>
        <v>0</v>
      </c>
      <c r="J1031" s="46">
        <v>129.9</v>
      </c>
      <c r="K1031" s="29">
        <f t="shared" ref="K1031:K1094" si="64">I1031*J1031</f>
        <v>0</v>
      </c>
      <c r="L1031" s="28">
        <f t="shared" si="62"/>
        <v>150.684</v>
      </c>
      <c r="M1031" s="30">
        <f t="shared" si="63"/>
        <v>0</v>
      </c>
    </row>
    <row r="1032" spans="1:13" x14ac:dyDescent="0.25">
      <c r="A1032" s="26">
        <v>38109</v>
      </c>
      <c r="B1032" s="25" t="s">
        <v>1362</v>
      </c>
      <c r="C1032" s="26" t="str">
        <f t="shared" ref="C1032:C1095" si="65">RIGHT(G1032,5)</f>
        <v>04000</v>
      </c>
      <c r="D1032" s="26">
        <v>1</v>
      </c>
      <c r="E1032" s="75" t="s">
        <v>668</v>
      </c>
      <c r="F1032" s="27" t="s">
        <v>1233</v>
      </c>
      <c r="G1032" s="39" t="s">
        <v>1166</v>
      </c>
      <c r="H1032" s="40">
        <v>449820001</v>
      </c>
      <c r="I1032" s="80">
        <f>SUMIF(Tabla1[SKU AVANTE],'Comanda F'!G1032,Tabla1[PIEZAS])</f>
        <v>0</v>
      </c>
      <c r="J1032" s="46">
        <v>129.9</v>
      </c>
      <c r="K1032" s="29">
        <f t="shared" si="64"/>
        <v>0</v>
      </c>
      <c r="L1032" s="28">
        <f t="shared" ref="L1032:L1095" si="66">+J1032*1.16</f>
        <v>150.684</v>
      </c>
      <c r="M1032" s="30">
        <f t="shared" ref="M1032:M1095" si="67">+I1032*L1032</f>
        <v>0</v>
      </c>
    </row>
    <row r="1033" spans="1:13" x14ac:dyDescent="0.25">
      <c r="A1033" s="26">
        <v>38109</v>
      </c>
      <c r="B1033" s="25" t="s">
        <v>1362</v>
      </c>
      <c r="C1033" s="26" t="str">
        <f t="shared" si="65"/>
        <v>04000</v>
      </c>
      <c r="D1033" s="26">
        <v>2</v>
      </c>
      <c r="E1033" s="75" t="s">
        <v>668</v>
      </c>
      <c r="F1033" s="27" t="s">
        <v>1234</v>
      </c>
      <c r="G1033" s="39" t="s">
        <v>1167</v>
      </c>
      <c r="H1033" s="40">
        <v>449820002</v>
      </c>
      <c r="I1033" s="80">
        <f>SUMIF(Tabla1[SKU AVANTE],'Comanda F'!G1033,Tabla1[PIEZAS])</f>
        <v>0</v>
      </c>
      <c r="J1033" s="46">
        <v>129.9</v>
      </c>
      <c r="K1033" s="29">
        <f t="shared" si="64"/>
        <v>0</v>
      </c>
      <c r="L1033" s="28">
        <f t="shared" si="66"/>
        <v>150.684</v>
      </c>
      <c r="M1033" s="30">
        <f t="shared" si="67"/>
        <v>0</v>
      </c>
    </row>
    <row r="1034" spans="1:13" x14ac:dyDescent="0.25">
      <c r="A1034" s="26">
        <v>38109</v>
      </c>
      <c r="B1034" s="25" t="s">
        <v>1362</v>
      </c>
      <c r="C1034" s="26" t="str">
        <f t="shared" si="65"/>
        <v>04000</v>
      </c>
      <c r="D1034" s="26">
        <v>3</v>
      </c>
      <c r="E1034" s="75" t="s">
        <v>668</v>
      </c>
      <c r="F1034" s="27" t="s">
        <v>1235</v>
      </c>
      <c r="G1034" s="39" t="s">
        <v>1168</v>
      </c>
      <c r="H1034" s="40">
        <v>449820003</v>
      </c>
      <c r="I1034" s="80">
        <f>SUMIF(Tabla1[SKU AVANTE],'Comanda F'!G1034,Tabla1[PIEZAS])</f>
        <v>0</v>
      </c>
      <c r="J1034" s="46">
        <v>129.9</v>
      </c>
      <c r="K1034" s="29">
        <f t="shared" si="64"/>
        <v>0</v>
      </c>
      <c r="L1034" s="28">
        <f t="shared" si="66"/>
        <v>150.684</v>
      </c>
      <c r="M1034" s="30">
        <f t="shared" si="67"/>
        <v>0</v>
      </c>
    </row>
    <row r="1035" spans="1:13" x14ac:dyDescent="0.25">
      <c r="A1035" s="26">
        <v>38109</v>
      </c>
      <c r="B1035" s="25" t="s">
        <v>1362</v>
      </c>
      <c r="C1035" s="26" t="str">
        <f t="shared" si="65"/>
        <v>04000</v>
      </c>
      <c r="D1035" s="26">
        <v>4</v>
      </c>
      <c r="E1035" s="75" t="s">
        <v>668</v>
      </c>
      <c r="F1035" s="27" t="s">
        <v>1236</v>
      </c>
      <c r="G1035" s="39" t="s">
        <v>1169</v>
      </c>
      <c r="H1035" s="40">
        <v>449820004</v>
      </c>
      <c r="I1035" s="80">
        <f>SUMIF(Tabla1[SKU AVANTE],'Comanda F'!G1035,Tabla1[PIEZAS])</f>
        <v>0</v>
      </c>
      <c r="J1035" s="46">
        <v>129.9</v>
      </c>
      <c r="K1035" s="29">
        <f t="shared" si="64"/>
        <v>0</v>
      </c>
      <c r="L1035" s="28">
        <f t="shared" si="66"/>
        <v>150.684</v>
      </c>
      <c r="M1035" s="30">
        <f t="shared" si="67"/>
        <v>0</v>
      </c>
    </row>
    <row r="1036" spans="1:13" x14ac:dyDescent="0.25">
      <c r="A1036" s="26">
        <v>38109</v>
      </c>
      <c r="B1036" s="25" t="s">
        <v>1362</v>
      </c>
      <c r="C1036" s="26" t="str">
        <f t="shared" si="65"/>
        <v>05232</v>
      </c>
      <c r="D1036" s="26">
        <v>1</v>
      </c>
      <c r="E1036" s="75" t="s">
        <v>451</v>
      </c>
      <c r="F1036" s="27" t="s">
        <v>1233</v>
      </c>
      <c r="G1036" s="39" t="s">
        <v>1174</v>
      </c>
      <c r="H1036" s="40">
        <v>449818001</v>
      </c>
      <c r="I1036" s="80">
        <f>SUMIF(Tabla1[SKU AVANTE],'Comanda F'!G1036,Tabla1[PIEZAS])</f>
        <v>0</v>
      </c>
      <c r="J1036" s="46">
        <v>129.9</v>
      </c>
      <c r="K1036" s="29">
        <f t="shared" si="64"/>
        <v>0</v>
      </c>
      <c r="L1036" s="28">
        <f t="shared" si="66"/>
        <v>150.684</v>
      </c>
      <c r="M1036" s="30">
        <f t="shared" si="67"/>
        <v>0</v>
      </c>
    </row>
    <row r="1037" spans="1:13" x14ac:dyDescent="0.25">
      <c r="A1037" s="26">
        <v>38109</v>
      </c>
      <c r="B1037" s="25" t="s">
        <v>1362</v>
      </c>
      <c r="C1037" s="26" t="str">
        <f t="shared" si="65"/>
        <v>05232</v>
      </c>
      <c r="D1037" s="26">
        <v>2</v>
      </c>
      <c r="E1037" s="75" t="s">
        <v>451</v>
      </c>
      <c r="F1037" s="27" t="s">
        <v>1234</v>
      </c>
      <c r="G1037" s="39" t="s">
        <v>1175</v>
      </c>
      <c r="H1037" s="40">
        <v>449818002</v>
      </c>
      <c r="I1037" s="80">
        <f>SUMIF(Tabla1[SKU AVANTE],'Comanda F'!G1037,Tabla1[PIEZAS])</f>
        <v>0</v>
      </c>
      <c r="J1037" s="46">
        <v>129.9</v>
      </c>
      <c r="K1037" s="29">
        <f t="shared" si="64"/>
        <v>0</v>
      </c>
      <c r="L1037" s="28">
        <f t="shared" si="66"/>
        <v>150.684</v>
      </c>
      <c r="M1037" s="30">
        <f t="shared" si="67"/>
        <v>0</v>
      </c>
    </row>
    <row r="1038" spans="1:13" x14ac:dyDescent="0.25">
      <c r="A1038" s="26">
        <v>38109</v>
      </c>
      <c r="B1038" s="25" t="s">
        <v>1362</v>
      </c>
      <c r="C1038" s="26" t="str">
        <f t="shared" si="65"/>
        <v>05232</v>
      </c>
      <c r="D1038" s="26">
        <v>3</v>
      </c>
      <c r="E1038" s="75" t="s">
        <v>451</v>
      </c>
      <c r="F1038" s="27" t="s">
        <v>1235</v>
      </c>
      <c r="G1038" s="39" t="s">
        <v>1176</v>
      </c>
      <c r="H1038" s="40">
        <v>449818003</v>
      </c>
      <c r="I1038" s="80">
        <f>SUMIF(Tabla1[SKU AVANTE],'Comanda F'!G1038,Tabla1[PIEZAS])</f>
        <v>0</v>
      </c>
      <c r="J1038" s="46">
        <v>129.9</v>
      </c>
      <c r="K1038" s="29">
        <f t="shared" si="64"/>
        <v>0</v>
      </c>
      <c r="L1038" s="28">
        <f t="shared" si="66"/>
        <v>150.684</v>
      </c>
      <c r="M1038" s="30">
        <f t="shared" si="67"/>
        <v>0</v>
      </c>
    </row>
    <row r="1039" spans="1:13" x14ac:dyDescent="0.25">
      <c r="A1039" s="26">
        <v>38109</v>
      </c>
      <c r="B1039" s="25" t="s">
        <v>1362</v>
      </c>
      <c r="C1039" s="26" t="str">
        <f t="shared" si="65"/>
        <v>05232</v>
      </c>
      <c r="D1039" s="26">
        <v>4</v>
      </c>
      <c r="E1039" s="75" t="s">
        <v>451</v>
      </c>
      <c r="F1039" s="27" t="s">
        <v>1236</v>
      </c>
      <c r="G1039" s="39" t="s">
        <v>1177</v>
      </c>
      <c r="H1039" s="40">
        <v>449818004</v>
      </c>
      <c r="I1039" s="80">
        <f>SUMIF(Tabla1[SKU AVANTE],'Comanda F'!G1039,Tabla1[PIEZAS])</f>
        <v>0</v>
      </c>
      <c r="J1039" s="46">
        <v>129.9</v>
      </c>
      <c r="K1039" s="29">
        <f t="shared" si="64"/>
        <v>0</v>
      </c>
      <c r="L1039" s="28">
        <f t="shared" si="66"/>
        <v>150.684</v>
      </c>
      <c r="M1039" s="30">
        <f t="shared" si="67"/>
        <v>0</v>
      </c>
    </row>
    <row r="1040" spans="1:13" x14ac:dyDescent="0.25">
      <c r="A1040" s="26">
        <v>38109</v>
      </c>
      <c r="B1040" s="25" t="s">
        <v>1362</v>
      </c>
      <c r="C1040" s="26" t="str">
        <f t="shared" si="65"/>
        <v>05102</v>
      </c>
      <c r="D1040" s="26">
        <v>1</v>
      </c>
      <c r="E1040" s="75" t="s">
        <v>454</v>
      </c>
      <c r="F1040" s="27" t="s">
        <v>1233</v>
      </c>
      <c r="G1040" s="39" t="s">
        <v>1170</v>
      </c>
      <c r="H1040" s="40">
        <v>449817001</v>
      </c>
      <c r="I1040" s="80">
        <f>SUMIF(Tabla1[SKU AVANTE],'Comanda F'!G1040,Tabla1[PIEZAS])</f>
        <v>0</v>
      </c>
      <c r="J1040" s="46">
        <v>129.9</v>
      </c>
      <c r="K1040" s="29">
        <f t="shared" si="64"/>
        <v>0</v>
      </c>
      <c r="L1040" s="28">
        <f t="shared" si="66"/>
        <v>150.684</v>
      </c>
      <c r="M1040" s="30">
        <f t="shared" si="67"/>
        <v>0</v>
      </c>
    </row>
    <row r="1041" spans="1:13" x14ac:dyDescent="0.25">
      <c r="A1041" s="26">
        <v>38109</v>
      </c>
      <c r="B1041" s="25" t="s">
        <v>1362</v>
      </c>
      <c r="C1041" s="26" t="str">
        <f t="shared" si="65"/>
        <v>05102</v>
      </c>
      <c r="D1041" s="26">
        <v>2</v>
      </c>
      <c r="E1041" s="75" t="s">
        <v>454</v>
      </c>
      <c r="F1041" s="27" t="s">
        <v>1234</v>
      </c>
      <c r="G1041" s="39" t="s">
        <v>1171</v>
      </c>
      <c r="H1041" s="40">
        <v>449817002</v>
      </c>
      <c r="I1041" s="80">
        <f>SUMIF(Tabla1[SKU AVANTE],'Comanda F'!G1041,Tabla1[PIEZAS])</f>
        <v>0</v>
      </c>
      <c r="J1041" s="46">
        <v>129.9</v>
      </c>
      <c r="K1041" s="29">
        <f t="shared" si="64"/>
        <v>0</v>
      </c>
      <c r="L1041" s="28">
        <f t="shared" si="66"/>
        <v>150.684</v>
      </c>
      <c r="M1041" s="30">
        <f t="shared" si="67"/>
        <v>0</v>
      </c>
    </row>
    <row r="1042" spans="1:13" x14ac:dyDescent="0.25">
      <c r="A1042" s="26">
        <v>38109</v>
      </c>
      <c r="B1042" s="25" t="s">
        <v>1362</v>
      </c>
      <c r="C1042" s="26" t="str">
        <f t="shared" si="65"/>
        <v>05102</v>
      </c>
      <c r="D1042" s="26">
        <v>3</v>
      </c>
      <c r="E1042" s="75" t="s">
        <v>454</v>
      </c>
      <c r="F1042" s="27" t="s">
        <v>1235</v>
      </c>
      <c r="G1042" s="39" t="s">
        <v>1172</v>
      </c>
      <c r="H1042" s="40">
        <v>449817003</v>
      </c>
      <c r="I1042" s="80">
        <f>SUMIF(Tabla1[SKU AVANTE],'Comanda F'!G1042,Tabla1[PIEZAS])</f>
        <v>0</v>
      </c>
      <c r="J1042" s="46">
        <v>129.9</v>
      </c>
      <c r="K1042" s="29">
        <f t="shared" si="64"/>
        <v>0</v>
      </c>
      <c r="L1042" s="28">
        <f t="shared" si="66"/>
        <v>150.684</v>
      </c>
      <c r="M1042" s="30">
        <f t="shared" si="67"/>
        <v>0</v>
      </c>
    </row>
    <row r="1043" spans="1:13" x14ac:dyDescent="0.25">
      <c r="A1043" s="26">
        <v>38109</v>
      </c>
      <c r="B1043" s="25" t="s">
        <v>1362</v>
      </c>
      <c r="C1043" s="26" t="str">
        <f t="shared" si="65"/>
        <v>05102</v>
      </c>
      <c r="D1043" s="26">
        <v>4</v>
      </c>
      <c r="E1043" s="75" t="s">
        <v>454</v>
      </c>
      <c r="F1043" s="27" t="s">
        <v>1236</v>
      </c>
      <c r="G1043" s="39" t="s">
        <v>1173</v>
      </c>
      <c r="H1043" s="40">
        <v>449817004</v>
      </c>
      <c r="I1043" s="80">
        <f>SUMIF(Tabla1[SKU AVANTE],'Comanda F'!G1043,Tabla1[PIEZAS])</f>
        <v>0</v>
      </c>
      <c r="J1043" s="46">
        <v>129.9</v>
      </c>
      <c r="K1043" s="29">
        <f t="shared" si="64"/>
        <v>0</v>
      </c>
      <c r="L1043" s="28">
        <f t="shared" si="66"/>
        <v>150.684</v>
      </c>
      <c r="M1043" s="30">
        <f t="shared" si="67"/>
        <v>0</v>
      </c>
    </row>
    <row r="1044" spans="1:13" ht="24" x14ac:dyDescent="0.25">
      <c r="A1044" s="26">
        <v>38109</v>
      </c>
      <c r="B1044" s="25" t="s">
        <v>1362</v>
      </c>
      <c r="C1044" s="26" t="str">
        <f t="shared" si="65"/>
        <v>C5106</v>
      </c>
      <c r="D1044" s="26">
        <v>1</v>
      </c>
      <c r="E1044" s="75" t="s">
        <v>669</v>
      </c>
      <c r="F1044" s="27" t="s">
        <v>1233</v>
      </c>
      <c r="G1044" s="39" t="s">
        <v>1178</v>
      </c>
      <c r="H1044" s="40">
        <v>449819001</v>
      </c>
      <c r="I1044" s="80">
        <f>SUMIF(Tabla1[SKU AVANTE],'Comanda F'!G1044,Tabla1[PIEZAS])</f>
        <v>0</v>
      </c>
      <c r="J1044" s="46">
        <v>129.9</v>
      </c>
      <c r="K1044" s="29">
        <f t="shared" si="64"/>
        <v>0</v>
      </c>
      <c r="L1044" s="28">
        <f t="shared" si="66"/>
        <v>150.684</v>
      </c>
      <c r="M1044" s="30">
        <f t="shared" si="67"/>
        <v>0</v>
      </c>
    </row>
    <row r="1045" spans="1:13" ht="24" x14ac:dyDescent="0.25">
      <c r="A1045" s="26">
        <v>38109</v>
      </c>
      <c r="B1045" s="25" t="s">
        <v>1362</v>
      </c>
      <c r="C1045" s="26" t="str">
        <f t="shared" si="65"/>
        <v>C5106</v>
      </c>
      <c r="D1045" s="26">
        <v>2</v>
      </c>
      <c r="E1045" s="75" t="s">
        <v>669</v>
      </c>
      <c r="F1045" s="27" t="s">
        <v>1234</v>
      </c>
      <c r="G1045" s="39" t="s">
        <v>1179</v>
      </c>
      <c r="H1045" s="40">
        <v>449819002</v>
      </c>
      <c r="I1045" s="80">
        <f>SUMIF(Tabla1[SKU AVANTE],'Comanda F'!G1045,Tabla1[PIEZAS])</f>
        <v>0</v>
      </c>
      <c r="J1045" s="46">
        <v>129.9</v>
      </c>
      <c r="K1045" s="29">
        <f t="shared" si="64"/>
        <v>0</v>
      </c>
      <c r="L1045" s="28">
        <f t="shared" si="66"/>
        <v>150.684</v>
      </c>
      <c r="M1045" s="30">
        <f t="shared" si="67"/>
        <v>0</v>
      </c>
    </row>
    <row r="1046" spans="1:13" ht="24" x14ac:dyDescent="0.25">
      <c r="A1046" s="26">
        <v>38109</v>
      </c>
      <c r="B1046" s="25" t="s">
        <v>1362</v>
      </c>
      <c r="C1046" s="26" t="str">
        <f t="shared" si="65"/>
        <v>C5106</v>
      </c>
      <c r="D1046" s="26">
        <v>3</v>
      </c>
      <c r="E1046" s="75" t="s">
        <v>669</v>
      </c>
      <c r="F1046" s="27" t="s">
        <v>1235</v>
      </c>
      <c r="G1046" s="39" t="s">
        <v>1180</v>
      </c>
      <c r="H1046" s="40">
        <v>449819003</v>
      </c>
      <c r="I1046" s="80">
        <f>SUMIF(Tabla1[SKU AVANTE],'Comanda F'!G1046,Tabla1[PIEZAS])</f>
        <v>0</v>
      </c>
      <c r="J1046" s="46">
        <v>129.9</v>
      </c>
      <c r="K1046" s="29">
        <f t="shared" si="64"/>
        <v>0</v>
      </c>
      <c r="L1046" s="28">
        <f t="shared" si="66"/>
        <v>150.684</v>
      </c>
      <c r="M1046" s="30">
        <f t="shared" si="67"/>
        <v>0</v>
      </c>
    </row>
    <row r="1047" spans="1:13" ht="24" x14ac:dyDescent="0.25">
      <c r="A1047" s="26">
        <v>38109</v>
      </c>
      <c r="B1047" s="25" t="s">
        <v>1362</v>
      </c>
      <c r="C1047" s="26" t="str">
        <f t="shared" si="65"/>
        <v>C5106</v>
      </c>
      <c r="D1047" s="26">
        <v>4</v>
      </c>
      <c r="E1047" s="75" t="s">
        <v>669</v>
      </c>
      <c r="F1047" s="27" t="s">
        <v>1236</v>
      </c>
      <c r="G1047" s="39" t="s">
        <v>1181</v>
      </c>
      <c r="H1047" s="40">
        <v>449819004</v>
      </c>
      <c r="I1047" s="80">
        <f>SUMIF(Tabla1[SKU AVANTE],'Comanda F'!G1047,Tabla1[PIEZAS])</f>
        <v>0</v>
      </c>
      <c r="J1047" s="46">
        <v>129.9</v>
      </c>
      <c r="K1047" s="29">
        <f t="shared" si="64"/>
        <v>0</v>
      </c>
      <c r="L1047" s="28">
        <f t="shared" si="66"/>
        <v>150.684</v>
      </c>
      <c r="M1047" s="30">
        <f t="shared" si="67"/>
        <v>0</v>
      </c>
    </row>
    <row r="1048" spans="1:13" x14ac:dyDescent="0.25">
      <c r="A1048" s="26">
        <v>38109</v>
      </c>
      <c r="B1048" s="25" t="s">
        <v>1362</v>
      </c>
      <c r="C1048" s="26" t="str">
        <f t="shared" si="65"/>
        <v>J3105</v>
      </c>
      <c r="D1048" s="26">
        <v>1</v>
      </c>
      <c r="E1048" s="75" t="s">
        <v>814</v>
      </c>
      <c r="F1048" s="27" t="s">
        <v>1233</v>
      </c>
      <c r="G1048" s="39" t="s">
        <v>1182</v>
      </c>
      <c r="H1048" s="40">
        <v>449821001</v>
      </c>
      <c r="I1048" s="80">
        <f>SUMIF(Tabla1[SKU AVANTE],'Comanda F'!G1048,Tabla1[PIEZAS])</f>
        <v>0</v>
      </c>
      <c r="J1048" s="46">
        <v>129.9</v>
      </c>
      <c r="K1048" s="29">
        <f t="shared" si="64"/>
        <v>0</v>
      </c>
      <c r="L1048" s="28">
        <f t="shared" si="66"/>
        <v>150.684</v>
      </c>
      <c r="M1048" s="30">
        <f t="shared" si="67"/>
        <v>0</v>
      </c>
    </row>
    <row r="1049" spans="1:13" x14ac:dyDescent="0.25">
      <c r="A1049" s="26">
        <v>38109</v>
      </c>
      <c r="B1049" s="25" t="s">
        <v>1362</v>
      </c>
      <c r="C1049" s="26" t="str">
        <f t="shared" si="65"/>
        <v>J3105</v>
      </c>
      <c r="D1049" s="26">
        <v>2</v>
      </c>
      <c r="E1049" s="75" t="s">
        <v>814</v>
      </c>
      <c r="F1049" s="27" t="s">
        <v>1234</v>
      </c>
      <c r="G1049" s="39" t="s">
        <v>1183</v>
      </c>
      <c r="H1049" s="40">
        <v>449821002</v>
      </c>
      <c r="I1049" s="80">
        <f>SUMIF(Tabla1[SKU AVANTE],'Comanda F'!G1049,Tabla1[PIEZAS])</f>
        <v>0</v>
      </c>
      <c r="J1049" s="46">
        <v>129.9</v>
      </c>
      <c r="K1049" s="29">
        <f t="shared" si="64"/>
        <v>0</v>
      </c>
      <c r="L1049" s="28">
        <f t="shared" si="66"/>
        <v>150.684</v>
      </c>
      <c r="M1049" s="30">
        <f t="shared" si="67"/>
        <v>0</v>
      </c>
    </row>
    <row r="1050" spans="1:13" x14ac:dyDescent="0.25">
      <c r="A1050" s="26">
        <v>38109</v>
      </c>
      <c r="B1050" s="25" t="s">
        <v>1362</v>
      </c>
      <c r="C1050" s="26" t="str">
        <f t="shared" si="65"/>
        <v>J3105</v>
      </c>
      <c r="D1050" s="26">
        <v>3</v>
      </c>
      <c r="E1050" s="75" t="s">
        <v>814</v>
      </c>
      <c r="F1050" s="27" t="s">
        <v>1235</v>
      </c>
      <c r="G1050" s="39" t="s">
        <v>1184</v>
      </c>
      <c r="H1050" s="40">
        <v>449821003</v>
      </c>
      <c r="I1050" s="80">
        <f>SUMIF(Tabla1[SKU AVANTE],'Comanda F'!G1050,Tabla1[PIEZAS])</f>
        <v>0</v>
      </c>
      <c r="J1050" s="46">
        <v>129.9</v>
      </c>
      <c r="K1050" s="29">
        <f t="shared" si="64"/>
        <v>0</v>
      </c>
      <c r="L1050" s="28">
        <f t="shared" si="66"/>
        <v>150.684</v>
      </c>
      <c r="M1050" s="30">
        <f t="shared" si="67"/>
        <v>0</v>
      </c>
    </row>
    <row r="1051" spans="1:13" x14ac:dyDescent="0.25">
      <c r="A1051" s="26">
        <v>38109</v>
      </c>
      <c r="B1051" s="25" t="s">
        <v>1362</v>
      </c>
      <c r="C1051" s="26" t="str">
        <f t="shared" si="65"/>
        <v>J3105</v>
      </c>
      <c r="D1051" s="26">
        <v>4</v>
      </c>
      <c r="E1051" s="75" t="s">
        <v>814</v>
      </c>
      <c r="F1051" s="27" t="s">
        <v>1236</v>
      </c>
      <c r="G1051" s="39" t="s">
        <v>1185</v>
      </c>
      <c r="H1051" s="40">
        <v>449821004</v>
      </c>
      <c r="I1051" s="80">
        <f>SUMIF(Tabla1[SKU AVANTE],'Comanda F'!G1051,Tabla1[PIEZAS])</f>
        <v>0</v>
      </c>
      <c r="J1051" s="46">
        <v>129.9</v>
      </c>
      <c r="K1051" s="29">
        <f t="shared" si="64"/>
        <v>0</v>
      </c>
      <c r="L1051" s="28">
        <f t="shared" si="66"/>
        <v>150.684</v>
      </c>
      <c r="M1051" s="30">
        <f t="shared" si="67"/>
        <v>0</v>
      </c>
    </row>
    <row r="1052" spans="1:13" x14ac:dyDescent="0.25">
      <c r="A1052" s="26">
        <v>38109</v>
      </c>
      <c r="B1052" s="25" t="s">
        <v>1362</v>
      </c>
      <c r="C1052" s="26" t="str">
        <f t="shared" si="65"/>
        <v>L5813</v>
      </c>
      <c r="D1052" s="26">
        <v>1</v>
      </c>
      <c r="E1052" s="75" t="s">
        <v>731</v>
      </c>
      <c r="F1052" s="27" t="s">
        <v>1233</v>
      </c>
      <c r="G1052" s="39" t="s">
        <v>1186</v>
      </c>
      <c r="H1052" s="40">
        <v>449822001</v>
      </c>
      <c r="I1052" s="80">
        <f>SUMIF(Tabla1[SKU AVANTE],'Comanda F'!G1052,Tabla1[PIEZAS])</f>
        <v>0</v>
      </c>
      <c r="J1052" s="46">
        <v>129.9</v>
      </c>
      <c r="K1052" s="29">
        <f t="shared" si="64"/>
        <v>0</v>
      </c>
      <c r="L1052" s="28">
        <f t="shared" si="66"/>
        <v>150.684</v>
      </c>
      <c r="M1052" s="30">
        <f t="shared" si="67"/>
        <v>0</v>
      </c>
    </row>
    <row r="1053" spans="1:13" x14ac:dyDescent="0.25">
      <c r="A1053" s="26">
        <v>38109</v>
      </c>
      <c r="B1053" s="25" t="s">
        <v>1362</v>
      </c>
      <c r="C1053" s="26" t="str">
        <f t="shared" si="65"/>
        <v>L5813</v>
      </c>
      <c r="D1053" s="26">
        <v>2</v>
      </c>
      <c r="E1053" s="75" t="s">
        <v>731</v>
      </c>
      <c r="F1053" s="27" t="s">
        <v>1234</v>
      </c>
      <c r="G1053" s="39" t="s">
        <v>1187</v>
      </c>
      <c r="H1053" s="40">
        <v>449822002</v>
      </c>
      <c r="I1053" s="80">
        <f>SUMIF(Tabla1[SKU AVANTE],'Comanda F'!G1053,Tabla1[PIEZAS])</f>
        <v>0</v>
      </c>
      <c r="J1053" s="46">
        <v>129.9</v>
      </c>
      <c r="K1053" s="29">
        <f t="shared" si="64"/>
        <v>0</v>
      </c>
      <c r="L1053" s="28">
        <f t="shared" si="66"/>
        <v>150.684</v>
      </c>
      <c r="M1053" s="30">
        <f t="shared" si="67"/>
        <v>0</v>
      </c>
    </row>
    <row r="1054" spans="1:13" x14ac:dyDescent="0.25">
      <c r="A1054" s="26">
        <v>38109</v>
      </c>
      <c r="B1054" s="25" t="s">
        <v>1362</v>
      </c>
      <c r="C1054" s="26" t="str">
        <f t="shared" si="65"/>
        <v>L5813</v>
      </c>
      <c r="D1054" s="26">
        <v>3</v>
      </c>
      <c r="E1054" s="75" t="s">
        <v>731</v>
      </c>
      <c r="F1054" s="27" t="s">
        <v>1235</v>
      </c>
      <c r="G1054" s="39" t="s">
        <v>1188</v>
      </c>
      <c r="H1054" s="40">
        <v>449822003</v>
      </c>
      <c r="I1054" s="80">
        <f>SUMIF(Tabla1[SKU AVANTE],'Comanda F'!G1054,Tabla1[PIEZAS])</f>
        <v>0</v>
      </c>
      <c r="J1054" s="46">
        <v>129.9</v>
      </c>
      <c r="K1054" s="29">
        <f t="shared" si="64"/>
        <v>0</v>
      </c>
      <c r="L1054" s="28">
        <f t="shared" si="66"/>
        <v>150.684</v>
      </c>
      <c r="M1054" s="30">
        <f t="shared" si="67"/>
        <v>0</v>
      </c>
    </row>
    <row r="1055" spans="1:13" x14ac:dyDescent="0.25">
      <c r="A1055" s="26">
        <v>38109</v>
      </c>
      <c r="B1055" s="25" t="s">
        <v>1362</v>
      </c>
      <c r="C1055" s="26" t="str">
        <f t="shared" si="65"/>
        <v>L5813</v>
      </c>
      <c r="D1055" s="26">
        <v>4</v>
      </c>
      <c r="E1055" s="75" t="s">
        <v>731</v>
      </c>
      <c r="F1055" s="27" t="s">
        <v>1236</v>
      </c>
      <c r="G1055" s="39" t="s">
        <v>1189</v>
      </c>
      <c r="H1055" s="40">
        <v>449822004</v>
      </c>
      <c r="I1055" s="80">
        <f>SUMIF(Tabla1[SKU AVANTE],'Comanda F'!G1055,Tabla1[PIEZAS])</f>
        <v>0</v>
      </c>
      <c r="J1055" s="46">
        <v>129.9</v>
      </c>
      <c r="K1055" s="29">
        <f t="shared" si="64"/>
        <v>0</v>
      </c>
      <c r="L1055" s="28">
        <f t="shared" si="66"/>
        <v>150.684</v>
      </c>
      <c r="M1055" s="30">
        <f t="shared" si="67"/>
        <v>0</v>
      </c>
    </row>
    <row r="1056" spans="1:13" x14ac:dyDescent="0.25">
      <c r="A1056" s="26">
        <v>38123</v>
      </c>
      <c r="B1056" s="25" t="s">
        <v>1363</v>
      </c>
      <c r="C1056" s="26" t="str">
        <f t="shared" si="65"/>
        <v>00101</v>
      </c>
      <c r="D1056" s="26">
        <v>1</v>
      </c>
      <c r="E1056" s="75" t="s">
        <v>447</v>
      </c>
      <c r="F1056" s="27" t="s">
        <v>1237</v>
      </c>
      <c r="G1056" s="39" t="s">
        <v>1190</v>
      </c>
      <c r="H1056" s="40">
        <v>449843001</v>
      </c>
      <c r="I1056" s="80">
        <f>SUMIF(Tabla1[SKU AVANTE],'Comanda F'!G1056,Tabla1[PIEZAS])</f>
        <v>0</v>
      </c>
      <c r="J1056" s="46">
        <v>56.6</v>
      </c>
      <c r="K1056" s="29">
        <f t="shared" si="64"/>
        <v>0</v>
      </c>
      <c r="L1056" s="28">
        <f t="shared" si="66"/>
        <v>65.655999999999992</v>
      </c>
      <c r="M1056" s="30">
        <f t="shared" si="67"/>
        <v>0</v>
      </c>
    </row>
    <row r="1057" spans="1:13" x14ac:dyDescent="0.25">
      <c r="A1057" s="26">
        <v>38123</v>
      </c>
      <c r="B1057" s="25" t="s">
        <v>1363</v>
      </c>
      <c r="C1057" s="26" t="str">
        <f t="shared" si="65"/>
        <v>00101</v>
      </c>
      <c r="D1057" s="26">
        <v>2</v>
      </c>
      <c r="E1057" s="75" t="s">
        <v>447</v>
      </c>
      <c r="F1057" s="27" t="s">
        <v>1238</v>
      </c>
      <c r="G1057" s="39" t="s">
        <v>1191</v>
      </c>
      <c r="H1057" s="40">
        <v>449843002</v>
      </c>
      <c r="I1057" s="80">
        <f>SUMIF(Tabla1[SKU AVANTE],'Comanda F'!G1057,Tabla1[PIEZAS])</f>
        <v>0</v>
      </c>
      <c r="J1057" s="46">
        <v>56.6</v>
      </c>
      <c r="K1057" s="29">
        <f t="shared" si="64"/>
        <v>0</v>
      </c>
      <c r="L1057" s="28">
        <f t="shared" si="66"/>
        <v>65.655999999999992</v>
      </c>
      <c r="M1057" s="30">
        <f t="shared" si="67"/>
        <v>0</v>
      </c>
    </row>
    <row r="1058" spans="1:13" x14ac:dyDescent="0.25">
      <c r="A1058" s="26">
        <v>38123</v>
      </c>
      <c r="B1058" s="25" t="s">
        <v>1363</v>
      </c>
      <c r="C1058" s="26" t="str">
        <f t="shared" si="65"/>
        <v>00101</v>
      </c>
      <c r="D1058" s="26">
        <v>3</v>
      </c>
      <c r="E1058" s="75" t="s">
        <v>447</v>
      </c>
      <c r="F1058" s="27" t="s">
        <v>1239</v>
      </c>
      <c r="G1058" s="39" t="s">
        <v>1192</v>
      </c>
      <c r="H1058" s="40">
        <v>449843003</v>
      </c>
      <c r="I1058" s="80">
        <f>SUMIF(Tabla1[SKU AVANTE],'Comanda F'!G1058,Tabla1[PIEZAS])</f>
        <v>0</v>
      </c>
      <c r="J1058" s="46">
        <v>56.6</v>
      </c>
      <c r="K1058" s="29">
        <f t="shared" si="64"/>
        <v>0</v>
      </c>
      <c r="L1058" s="28">
        <f t="shared" si="66"/>
        <v>65.655999999999992</v>
      </c>
      <c r="M1058" s="30">
        <f t="shared" si="67"/>
        <v>0</v>
      </c>
    </row>
    <row r="1059" spans="1:13" x14ac:dyDescent="0.25">
      <c r="A1059" s="26">
        <v>38123</v>
      </c>
      <c r="B1059" s="25" t="s">
        <v>1363</v>
      </c>
      <c r="C1059" s="26" t="str">
        <f t="shared" si="65"/>
        <v>04000</v>
      </c>
      <c r="D1059" s="26">
        <v>1</v>
      </c>
      <c r="E1059" s="75" t="s">
        <v>668</v>
      </c>
      <c r="F1059" s="27" t="s">
        <v>1237</v>
      </c>
      <c r="G1059" s="39" t="s">
        <v>1193</v>
      </c>
      <c r="H1059" s="40">
        <v>449842001</v>
      </c>
      <c r="I1059" s="80">
        <f>SUMIF(Tabla1[SKU AVANTE],'Comanda F'!G1059,Tabla1[PIEZAS])</f>
        <v>0</v>
      </c>
      <c r="J1059" s="46">
        <v>56.6</v>
      </c>
      <c r="K1059" s="29">
        <f t="shared" si="64"/>
        <v>0</v>
      </c>
      <c r="L1059" s="28">
        <f t="shared" si="66"/>
        <v>65.655999999999992</v>
      </c>
      <c r="M1059" s="30">
        <f t="shared" si="67"/>
        <v>0</v>
      </c>
    </row>
    <row r="1060" spans="1:13" x14ac:dyDescent="0.25">
      <c r="A1060" s="26">
        <v>38123</v>
      </c>
      <c r="B1060" s="25" t="s">
        <v>1363</v>
      </c>
      <c r="C1060" s="26" t="str">
        <f t="shared" si="65"/>
        <v>04000</v>
      </c>
      <c r="D1060" s="26">
        <v>2</v>
      </c>
      <c r="E1060" s="75" t="s">
        <v>668</v>
      </c>
      <c r="F1060" s="27" t="s">
        <v>1238</v>
      </c>
      <c r="G1060" s="39" t="s">
        <v>1194</v>
      </c>
      <c r="H1060" s="40">
        <v>449842002</v>
      </c>
      <c r="I1060" s="80">
        <f>SUMIF(Tabla1[SKU AVANTE],'Comanda F'!G1060,Tabla1[PIEZAS])</f>
        <v>0</v>
      </c>
      <c r="J1060" s="46">
        <v>56.6</v>
      </c>
      <c r="K1060" s="29">
        <f t="shared" si="64"/>
        <v>0</v>
      </c>
      <c r="L1060" s="28">
        <f t="shared" si="66"/>
        <v>65.655999999999992</v>
      </c>
      <c r="M1060" s="30">
        <f t="shared" si="67"/>
        <v>0</v>
      </c>
    </row>
    <row r="1061" spans="1:13" x14ac:dyDescent="0.25">
      <c r="A1061" s="26">
        <v>38123</v>
      </c>
      <c r="B1061" s="25" t="s">
        <v>1363</v>
      </c>
      <c r="C1061" s="26" t="str">
        <f t="shared" si="65"/>
        <v>04000</v>
      </c>
      <c r="D1061" s="26">
        <v>3</v>
      </c>
      <c r="E1061" s="75" t="s">
        <v>668</v>
      </c>
      <c r="F1061" s="27" t="s">
        <v>1239</v>
      </c>
      <c r="G1061" s="39" t="s">
        <v>1195</v>
      </c>
      <c r="H1061" s="40">
        <v>449842003</v>
      </c>
      <c r="I1061" s="80">
        <f>SUMIF(Tabla1[SKU AVANTE],'Comanda F'!G1061,Tabla1[PIEZAS])</f>
        <v>0</v>
      </c>
      <c r="J1061" s="46">
        <v>56.6</v>
      </c>
      <c r="K1061" s="29">
        <f t="shared" si="64"/>
        <v>0</v>
      </c>
      <c r="L1061" s="28">
        <f t="shared" si="66"/>
        <v>65.655999999999992</v>
      </c>
      <c r="M1061" s="30">
        <f t="shared" si="67"/>
        <v>0</v>
      </c>
    </row>
    <row r="1062" spans="1:13" x14ac:dyDescent="0.25">
      <c r="A1062" s="26">
        <v>38123</v>
      </c>
      <c r="B1062" s="25" t="s">
        <v>1363</v>
      </c>
      <c r="C1062" s="26" t="str">
        <f t="shared" si="65"/>
        <v>05232</v>
      </c>
      <c r="D1062" s="26">
        <v>1</v>
      </c>
      <c r="E1062" s="75" t="s">
        <v>451</v>
      </c>
      <c r="F1062" s="27" t="s">
        <v>1237</v>
      </c>
      <c r="G1062" s="39" t="s">
        <v>1196</v>
      </c>
      <c r="H1062" s="40">
        <v>449840001</v>
      </c>
      <c r="I1062" s="80">
        <f>SUMIF(Tabla1[SKU AVANTE],'Comanda F'!G1062,Tabla1[PIEZAS])</f>
        <v>0</v>
      </c>
      <c r="J1062" s="46">
        <v>56.6</v>
      </c>
      <c r="K1062" s="29">
        <f t="shared" si="64"/>
        <v>0</v>
      </c>
      <c r="L1062" s="28">
        <f t="shared" si="66"/>
        <v>65.655999999999992</v>
      </c>
      <c r="M1062" s="30">
        <f t="shared" si="67"/>
        <v>0</v>
      </c>
    </row>
    <row r="1063" spans="1:13" x14ac:dyDescent="0.25">
      <c r="A1063" s="26">
        <v>38123</v>
      </c>
      <c r="B1063" s="25" t="s">
        <v>1363</v>
      </c>
      <c r="C1063" s="26" t="str">
        <f t="shared" si="65"/>
        <v>05232</v>
      </c>
      <c r="D1063" s="26">
        <v>2</v>
      </c>
      <c r="E1063" s="75" t="s">
        <v>451</v>
      </c>
      <c r="F1063" s="27" t="s">
        <v>1238</v>
      </c>
      <c r="G1063" s="39" t="s">
        <v>1197</v>
      </c>
      <c r="H1063" s="40">
        <v>449840002</v>
      </c>
      <c r="I1063" s="80">
        <f>SUMIF(Tabla1[SKU AVANTE],'Comanda F'!G1063,Tabla1[PIEZAS])</f>
        <v>0</v>
      </c>
      <c r="J1063" s="46">
        <v>56.6</v>
      </c>
      <c r="K1063" s="29">
        <f t="shared" si="64"/>
        <v>0</v>
      </c>
      <c r="L1063" s="28">
        <f t="shared" si="66"/>
        <v>65.655999999999992</v>
      </c>
      <c r="M1063" s="30">
        <f t="shared" si="67"/>
        <v>0</v>
      </c>
    </row>
    <row r="1064" spans="1:13" x14ac:dyDescent="0.25">
      <c r="A1064" s="26">
        <v>38123</v>
      </c>
      <c r="B1064" s="25" t="s">
        <v>1363</v>
      </c>
      <c r="C1064" s="26" t="str">
        <f t="shared" si="65"/>
        <v>05232</v>
      </c>
      <c r="D1064" s="26">
        <v>3</v>
      </c>
      <c r="E1064" s="75" t="s">
        <v>451</v>
      </c>
      <c r="F1064" s="27" t="s">
        <v>1239</v>
      </c>
      <c r="G1064" s="39" t="s">
        <v>1198</v>
      </c>
      <c r="H1064" s="40">
        <v>449840003</v>
      </c>
      <c r="I1064" s="80">
        <f>SUMIF(Tabla1[SKU AVANTE],'Comanda F'!G1064,Tabla1[PIEZAS])</f>
        <v>0</v>
      </c>
      <c r="J1064" s="46">
        <v>56.6</v>
      </c>
      <c r="K1064" s="29">
        <f t="shared" si="64"/>
        <v>0</v>
      </c>
      <c r="L1064" s="28">
        <f t="shared" si="66"/>
        <v>65.655999999999992</v>
      </c>
      <c r="M1064" s="30">
        <f t="shared" si="67"/>
        <v>0</v>
      </c>
    </row>
    <row r="1065" spans="1:13" ht="24" x14ac:dyDescent="0.25">
      <c r="A1065" s="26">
        <v>38123</v>
      </c>
      <c r="B1065" s="25" t="s">
        <v>1363</v>
      </c>
      <c r="C1065" s="26" t="str">
        <f t="shared" si="65"/>
        <v>C5106</v>
      </c>
      <c r="D1065" s="26">
        <v>1</v>
      </c>
      <c r="E1065" s="75" t="s">
        <v>669</v>
      </c>
      <c r="F1065" s="27" t="s">
        <v>1237</v>
      </c>
      <c r="G1065" s="39" t="s">
        <v>1202</v>
      </c>
      <c r="H1065" s="40">
        <v>449841001</v>
      </c>
      <c r="I1065" s="80">
        <f>SUMIF(Tabla1[SKU AVANTE],'Comanda F'!G1065,Tabla1[PIEZAS])</f>
        <v>0</v>
      </c>
      <c r="J1065" s="46">
        <v>56.6</v>
      </c>
      <c r="K1065" s="29">
        <f t="shared" si="64"/>
        <v>0</v>
      </c>
      <c r="L1065" s="28">
        <f t="shared" si="66"/>
        <v>65.655999999999992</v>
      </c>
      <c r="M1065" s="30">
        <f t="shared" si="67"/>
        <v>0</v>
      </c>
    </row>
    <row r="1066" spans="1:13" ht="24" x14ac:dyDescent="0.25">
      <c r="A1066" s="26">
        <v>38123</v>
      </c>
      <c r="B1066" s="25" t="s">
        <v>1363</v>
      </c>
      <c r="C1066" s="26" t="str">
        <f t="shared" si="65"/>
        <v>C5106</v>
      </c>
      <c r="D1066" s="26">
        <v>2</v>
      </c>
      <c r="E1066" s="75" t="s">
        <v>669</v>
      </c>
      <c r="F1066" s="27" t="s">
        <v>1238</v>
      </c>
      <c r="G1066" s="39" t="s">
        <v>1203</v>
      </c>
      <c r="H1066" s="40">
        <v>449841002</v>
      </c>
      <c r="I1066" s="80">
        <f>SUMIF(Tabla1[SKU AVANTE],'Comanda F'!G1066,Tabla1[PIEZAS])</f>
        <v>0</v>
      </c>
      <c r="J1066" s="46">
        <v>56.6</v>
      </c>
      <c r="K1066" s="29">
        <f t="shared" si="64"/>
        <v>0</v>
      </c>
      <c r="L1066" s="28">
        <f t="shared" si="66"/>
        <v>65.655999999999992</v>
      </c>
      <c r="M1066" s="30">
        <f t="shared" si="67"/>
        <v>0</v>
      </c>
    </row>
    <row r="1067" spans="1:13" ht="24" x14ac:dyDescent="0.25">
      <c r="A1067" s="26">
        <v>38123</v>
      </c>
      <c r="B1067" s="25" t="s">
        <v>1363</v>
      </c>
      <c r="C1067" s="26" t="str">
        <f t="shared" si="65"/>
        <v>C5106</v>
      </c>
      <c r="D1067" s="26">
        <v>3</v>
      </c>
      <c r="E1067" s="75" t="s">
        <v>669</v>
      </c>
      <c r="F1067" s="27" t="s">
        <v>1239</v>
      </c>
      <c r="G1067" s="39" t="s">
        <v>1204</v>
      </c>
      <c r="H1067" s="40">
        <v>449841003</v>
      </c>
      <c r="I1067" s="80">
        <f>SUMIF(Tabla1[SKU AVANTE],'Comanda F'!G1067,Tabla1[PIEZAS])</f>
        <v>0</v>
      </c>
      <c r="J1067" s="46">
        <v>56.6</v>
      </c>
      <c r="K1067" s="29">
        <f t="shared" si="64"/>
        <v>0</v>
      </c>
      <c r="L1067" s="28">
        <f t="shared" si="66"/>
        <v>65.655999999999992</v>
      </c>
      <c r="M1067" s="30">
        <f t="shared" si="67"/>
        <v>0</v>
      </c>
    </row>
    <row r="1068" spans="1:13" x14ac:dyDescent="0.25">
      <c r="A1068" s="26">
        <v>38123</v>
      </c>
      <c r="B1068" s="25" t="s">
        <v>1363</v>
      </c>
      <c r="C1068" s="26" t="str">
        <f t="shared" si="65"/>
        <v>05508</v>
      </c>
      <c r="D1068" s="26">
        <v>1</v>
      </c>
      <c r="E1068" s="75" t="s">
        <v>455</v>
      </c>
      <c r="F1068" s="27" t="s">
        <v>1237</v>
      </c>
      <c r="G1068" s="39" t="s">
        <v>1199</v>
      </c>
      <c r="H1068" s="40">
        <v>449839001</v>
      </c>
      <c r="I1068" s="80">
        <f>SUMIF(Tabla1[SKU AVANTE],'Comanda F'!G1068,Tabla1[PIEZAS])</f>
        <v>0</v>
      </c>
      <c r="J1068" s="46">
        <v>56.6</v>
      </c>
      <c r="K1068" s="29">
        <f t="shared" si="64"/>
        <v>0</v>
      </c>
      <c r="L1068" s="28">
        <f t="shared" si="66"/>
        <v>65.655999999999992</v>
      </c>
      <c r="M1068" s="30">
        <f t="shared" si="67"/>
        <v>0</v>
      </c>
    </row>
    <row r="1069" spans="1:13" x14ac:dyDescent="0.25">
      <c r="A1069" s="26">
        <v>38123</v>
      </c>
      <c r="B1069" s="25" t="s">
        <v>1363</v>
      </c>
      <c r="C1069" s="26" t="str">
        <f t="shared" si="65"/>
        <v>05508</v>
      </c>
      <c r="D1069" s="26">
        <v>2</v>
      </c>
      <c r="E1069" s="75" t="s">
        <v>455</v>
      </c>
      <c r="F1069" s="27" t="s">
        <v>1238</v>
      </c>
      <c r="G1069" s="39" t="s">
        <v>1200</v>
      </c>
      <c r="H1069" s="40">
        <v>449839002</v>
      </c>
      <c r="I1069" s="80">
        <f>SUMIF(Tabla1[SKU AVANTE],'Comanda F'!G1069,Tabla1[PIEZAS])</f>
        <v>0</v>
      </c>
      <c r="J1069" s="46">
        <v>56.6</v>
      </c>
      <c r="K1069" s="29">
        <f t="shared" si="64"/>
        <v>0</v>
      </c>
      <c r="L1069" s="28">
        <f t="shared" si="66"/>
        <v>65.655999999999992</v>
      </c>
      <c r="M1069" s="30">
        <f t="shared" si="67"/>
        <v>0</v>
      </c>
    </row>
    <row r="1070" spans="1:13" x14ac:dyDescent="0.25">
      <c r="A1070" s="26">
        <v>38123</v>
      </c>
      <c r="B1070" s="25" t="s">
        <v>1363</v>
      </c>
      <c r="C1070" s="26" t="str">
        <f t="shared" si="65"/>
        <v>05508</v>
      </c>
      <c r="D1070" s="26">
        <v>3</v>
      </c>
      <c r="E1070" s="75" t="s">
        <v>455</v>
      </c>
      <c r="F1070" s="27" t="s">
        <v>1239</v>
      </c>
      <c r="G1070" s="39" t="s">
        <v>1201</v>
      </c>
      <c r="H1070" s="40">
        <v>449839003</v>
      </c>
      <c r="I1070" s="80">
        <f>SUMIF(Tabla1[SKU AVANTE],'Comanda F'!G1070,Tabla1[PIEZAS])</f>
        <v>0</v>
      </c>
      <c r="J1070" s="46">
        <v>56.6</v>
      </c>
      <c r="K1070" s="29">
        <f t="shared" si="64"/>
        <v>0</v>
      </c>
      <c r="L1070" s="28">
        <f t="shared" si="66"/>
        <v>65.655999999999992</v>
      </c>
      <c r="M1070" s="30">
        <f t="shared" si="67"/>
        <v>0</v>
      </c>
    </row>
    <row r="1071" spans="1:13" x14ac:dyDescent="0.25">
      <c r="A1071" s="26">
        <v>38124</v>
      </c>
      <c r="B1071" s="25" t="s">
        <v>1364</v>
      </c>
      <c r="C1071" s="26" t="str">
        <f t="shared" si="65"/>
        <v>00101</v>
      </c>
      <c r="D1071" s="26">
        <v>1</v>
      </c>
      <c r="E1071" s="75" t="s">
        <v>447</v>
      </c>
      <c r="F1071" s="27" t="s">
        <v>1237</v>
      </c>
      <c r="G1071" s="39" t="s">
        <v>1205</v>
      </c>
      <c r="H1071" s="40">
        <v>454406001</v>
      </c>
      <c r="I1071" s="80">
        <f>SUMIF(Tabla1[SKU AVANTE],'Comanda F'!G1071,Tabla1[PIEZAS])</f>
        <v>0</v>
      </c>
      <c r="J1071" s="46">
        <v>68.400000000000006</v>
      </c>
      <c r="K1071" s="29">
        <f t="shared" si="64"/>
        <v>0</v>
      </c>
      <c r="L1071" s="28">
        <f t="shared" si="66"/>
        <v>79.343999999999994</v>
      </c>
      <c r="M1071" s="30">
        <f t="shared" si="67"/>
        <v>0</v>
      </c>
    </row>
    <row r="1072" spans="1:13" x14ac:dyDescent="0.25">
      <c r="A1072" s="26">
        <v>38124</v>
      </c>
      <c r="B1072" s="25" t="s">
        <v>1364</v>
      </c>
      <c r="C1072" s="26" t="str">
        <f t="shared" si="65"/>
        <v>00101</v>
      </c>
      <c r="D1072" s="26">
        <v>2</v>
      </c>
      <c r="E1072" s="75" t="s">
        <v>447</v>
      </c>
      <c r="F1072" s="27" t="s">
        <v>1238</v>
      </c>
      <c r="G1072" s="39" t="s">
        <v>1206</v>
      </c>
      <c r="H1072" s="40">
        <v>454406002</v>
      </c>
      <c r="I1072" s="80">
        <f>SUMIF(Tabla1[SKU AVANTE],'Comanda F'!G1072,Tabla1[PIEZAS])</f>
        <v>0</v>
      </c>
      <c r="J1072" s="46">
        <v>68.400000000000006</v>
      </c>
      <c r="K1072" s="29">
        <f t="shared" si="64"/>
        <v>0</v>
      </c>
      <c r="L1072" s="28">
        <f t="shared" si="66"/>
        <v>79.343999999999994</v>
      </c>
      <c r="M1072" s="30">
        <f t="shared" si="67"/>
        <v>0</v>
      </c>
    </row>
    <row r="1073" spans="1:13" x14ac:dyDescent="0.25">
      <c r="A1073" s="26">
        <v>38124</v>
      </c>
      <c r="B1073" s="25" t="s">
        <v>1364</v>
      </c>
      <c r="C1073" s="26" t="str">
        <f t="shared" si="65"/>
        <v>00101</v>
      </c>
      <c r="D1073" s="26">
        <v>3</v>
      </c>
      <c r="E1073" s="75" t="s">
        <v>447</v>
      </c>
      <c r="F1073" s="27" t="s">
        <v>1239</v>
      </c>
      <c r="G1073" s="39" t="s">
        <v>1207</v>
      </c>
      <c r="H1073" s="40">
        <v>454406003</v>
      </c>
      <c r="I1073" s="80">
        <f>SUMIF(Tabla1[SKU AVANTE],'Comanda F'!G1073,Tabla1[PIEZAS])</f>
        <v>0</v>
      </c>
      <c r="J1073" s="46">
        <v>68.400000000000006</v>
      </c>
      <c r="K1073" s="29">
        <f t="shared" si="64"/>
        <v>0</v>
      </c>
      <c r="L1073" s="28">
        <f t="shared" si="66"/>
        <v>79.343999999999994</v>
      </c>
      <c r="M1073" s="30">
        <f t="shared" si="67"/>
        <v>0</v>
      </c>
    </row>
    <row r="1074" spans="1:13" x14ac:dyDescent="0.25">
      <c r="A1074" s="26">
        <v>38124</v>
      </c>
      <c r="B1074" s="25" t="s">
        <v>1364</v>
      </c>
      <c r="C1074" s="26" t="str">
        <f t="shared" si="65"/>
        <v>04000</v>
      </c>
      <c r="D1074" s="26">
        <v>1</v>
      </c>
      <c r="E1074" s="75" t="s">
        <v>668</v>
      </c>
      <c r="F1074" s="27" t="s">
        <v>1237</v>
      </c>
      <c r="G1074" s="39" t="s">
        <v>1208</v>
      </c>
      <c r="H1074" s="40">
        <v>449847001</v>
      </c>
      <c r="I1074" s="80">
        <f>SUMIF(Tabla1[SKU AVANTE],'Comanda F'!G1074,Tabla1[PIEZAS])</f>
        <v>0</v>
      </c>
      <c r="J1074" s="46">
        <v>68.400000000000006</v>
      </c>
      <c r="K1074" s="29">
        <f t="shared" si="64"/>
        <v>0</v>
      </c>
      <c r="L1074" s="28">
        <f t="shared" si="66"/>
        <v>79.343999999999994</v>
      </c>
      <c r="M1074" s="30">
        <f t="shared" si="67"/>
        <v>0</v>
      </c>
    </row>
    <row r="1075" spans="1:13" x14ac:dyDescent="0.25">
      <c r="A1075" s="26">
        <v>38124</v>
      </c>
      <c r="B1075" s="25" t="s">
        <v>1364</v>
      </c>
      <c r="C1075" s="26" t="str">
        <f t="shared" si="65"/>
        <v>04000</v>
      </c>
      <c r="D1075" s="26">
        <v>2</v>
      </c>
      <c r="E1075" s="75" t="s">
        <v>668</v>
      </c>
      <c r="F1075" s="27" t="s">
        <v>1238</v>
      </c>
      <c r="G1075" s="39" t="s">
        <v>1209</v>
      </c>
      <c r="H1075" s="40">
        <v>449847002</v>
      </c>
      <c r="I1075" s="80">
        <f>SUMIF(Tabla1[SKU AVANTE],'Comanda F'!G1075,Tabla1[PIEZAS])</f>
        <v>0</v>
      </c>
      <c r="J1075" s="46">
        <v>68.400000000000006</v>
      </c>
      <c r="K1075" s="29">
        <f t="shared" si="64"/>
        <v>0</v>
      </c>
      <c r="L1075" s="28">
        <f t="shared" si="66"/>
        <v>79.343999999999994</v>
      </c>
      <c r="M1075" s="30">
        <f t="shared" si="67"/>
        <v>0</v>
      </c>
    </row>
    <row r="1076" spans="1:13" x14ac:dyDescent="0.25">
      <c r="A1076" s="26">
        <v>38124</v>
      </c>
      <c r="B1076" s="25" t="s">
        <v>1364</v>
      </c>
      <c r="C1076" s="26" t="str">
        <f t="shared" si="65"/>
        <v>04000</v>
      </c>
      <c r="D1076" s="26">
        <v>3</v>
      </c>
      <c r="E1076" s="75" t="s">
        <v>668</v>
      </c>
      <c r="F1076" s="27" t="s">
        <v>1239</v>
      </c>
      <c r="G1076" s="39" t="s">
        <v>1210</v>
      </c>
      <c r="H1076" s="40">
        <v>449847003</v>
      </c>
      <c r="I1076" s="80">
        <f>SUMIF(Tabla1[SKU AVANTE],'Comanda F'!G1076,Tabla1[PIEZAS])</f>
        <v>0</v>
      </c>
      <c r="J1076" s="46">
        <v>68.400000000000006</v>
      </c>
      <c r="K1076" s="29">
        <f t="shared" si="64"/>
        <v>0</v>
      </c>
      <c r="L1076" s="28">
        <f t="shared" si="66"/>
        <v>79.343999999999994</v>
      </c>
      <c r="M1076" s="30">
        <f t="shared" si="67"/>
        <v>0</v>
      </c>
    </row>
    <row r="1077" spans="1:13" x14ac:dyDescent="0.25">
      <c r="A1077" s="26">
        <v>38124</v>
      </c>
      <c r="B1077" s="25" t="s">
        <v>1364</v>
      </c>
      <c r="C1077" s="26" t="str">
        <f t="shared" si="65"/>
        <v>05232</v>
      </c>
      <c r="D1077" s="26">
        <v>1</v>
      </c>
      <c r="E1077" s="75" t="s">
        <v>451</v>
      </c>
      <c r="F1077" s="27" t="s">
        <v>1237</v>
      </c>
      <c r="G1077" s="39" t="s">
        <v>1211</v>
      </c>
      <c r="H1077" s="40">
        <v>449845001</v>
      </c>
      <c r="I1077" s="80">
        <f>SUMIF(Tabla1[SKU AVANTE],'Comanda F'!G1077,Tabla1[PIEZAS])</f>
        <v>0</v>
      </c>
      <c r="J1077" s="46">
        <v>68.400000000000006</v>
      </c>
      <c r="K1077" s="29">
        <f t="shared" si="64"/>
        <v>0</v>
      </c>
      <c r="L1077" s="28">
        <f t="shared" si="66"/>
        <v>79.343999999999994</v>
      </c>
      <c r="M1077" s="30">
        <f t="shared" si="67"/>
        <v>0</v>
      </c>
    </row>
    <row r="1078" spans="1:13" x14ac:dyDescent="0.25">
      <c r="A1078" s="26">
        <v>38124</v>
      </c>
      <c r="B1078" s="25" t="s">
        <v>1364</v>
      </c>
      <c r="C1078" s="26" t="str">
        <f t="shared" si="65"/>
        <v>05232</v>
      </c>
      <c r="D1078" s="26">
        <v>2</v>
      </c>
      <c r="E1078" s="75" t="s">
        <v>451</v>
      </c>
      <c r="F1078" s="27" t="s">
        <v>1238</v>
      </c>
      <c r="G1078" s="39" t="s">
        <v>1212</v>
      </c>
      <c r="H1078" s="40">
        <v>449845002</v>
      </c>
      <c r="I1078" s="80">
        <f>SUMIF(Tabla1[SKU AVANTE],'Comanda F'!G1078,Tabla1[PIEZAS])</f>
        <v>0</v>
      </c>
      <c r="J1078" s="46">
        <v>68.400000000000006</v>
      </c>
      <c r="K1078" s="29">
        <f t="shared" si="64"/>
        <v>0</v>
      </c>
      <c r="L1078" s="28">
        <f t="shared" si="66"/>
        <v>79.343999999999994</v>
      </c>
      <c r="M1078" s="30">
        <f t="shared" si="67"/>
        <v>0</v>
      </c>
    </row>
    <row r="1079" spans="1:13" x14ac:dyDescent="0.25">
      <c r="A1079" s="26">
        <v>38124</v>
      </c>
      <c r="B1079" s="25" t="s">
        <v>1364</v>
      </c>
      <c r="C1079" s="26" t="str">
        <f t="shared" si="65"/>
        <v>05232</v>
      </c>
      <c r="D1079" s="26">
        <v>3</v>
      </c>
      <c r="E1079" s="75" t="s">
        <v>451</v>
      </c>
      <c r="F1079" s="27" t="s">
        <v>1239</v>
      </c>
      <c r="G1079" s="39" t="s">
        <v>1213</v>
      </c>
      <c r="H1079" s="40">
        <v>449845003</v>
      </c>
      <c r="I1079" s="80">
        <f>SUMIF(Tabla1[SKU AVANTE],'Comanda F'!G1079,Tabla1[PIEZAS])</f>
        <v>0</v>
      </c>
      <c r="J1079" s="46">
        <v>68.400000000000006</v>
      </c>
      <c r="K1079" s="29">
        <f t="shared" si="64"/>
        <v>0</v>
      </c>
      <c r="L1079" s="28">
        <f t="shared" si="66"/>
        <v>79.343999999999994</v>
      </c>
      <c r="M1079" s="30">
        <f t="shared" si="67"/>
        <v>0</v>
      </c>
    </row>
    <row r="1080" spans="1:13" ht="24" x14ac:dyDescent="0.25">
      <c r="A1080" s="26">
        <v>38124</v>
      </c>
      <c r="B1080" s="25" t="s">
        <v>1364</v>
      </c>
      <c r="C1080" s="26" t="str">
        <f t="shared" si="65"/>
        <v>C5106</v>
      </c>
      <c r="D1080" s="26">
        <v>1</v>
      </c>
      <c r="E1080" s="75" t="s">
        <v>669</v>
      </c>
      <c r="F1080" s="27" t="s">
        <v>1237</v>
      </c>
      <c r="G1080" s="39" t="s">
        <v>1217</v>
      </c>
      <c r="H1080" s="40">
        <v>449846001</v>
      </c>
      <c r="I1080" s="80">
        <f>SUMIF(Tabla1[SKU AVANTE],'Comanda F'!G1080,Tabla1[PIEZAS])</f>
        <v>0</v>
      </c>
      <c r="J1080" s="46">
        <v>68.400000000000006</v>
      </c>
      <c r="K1080" s="29">
        <f t="shared" si="64"/>
        <v>0</v>
      </c>
      <c r="L1080" s="28">
        <f t="shared" si="66"/>
        <v>79.343999999999994</v>
      </c>
      <c r="M1080" s="30">
        <f t="shared" si="67"/>
        <v>0</v>
      </c>
    </row>
    <row r="1081" spans="1:13" ht="24" x14ac:dyDescent="0.25">
      <c r="A1081" s="26">
        <v>38124</v>
      </c>
      <c r="B1081" s="25" t="s">
        <v>1364</v>
      </c>
      <c r="C1081" s="26" t="str">
        <f t="shared" si="65"/>
        <v>C5106</v>
      </c>
      <c r="D1081" s="26">
        <v>2</v>
      </c>
      <c r="E1081" s="75" t="s">
        <v>669</v>
      </c>
      <c r="F1081" s="27" t="s">
        <v>1238</v>
      </c>
      <c r="G1081" s="39" t="s">
        <v>1218</v>
      </c>
      <c r="H1081" s="40">
        <v>449846002</v>
      </c>
      <c r="I1081" s="80">
        <f>SUMIF(Tabla1[SKU AVANTE],'Comanda F'!G1081,Tabla1[PIEZAS])</f>
        <v>0</v>
      </c>
      <c r="J1081" s="46">
        <v>68.400000000000006</v>
      </c>
      <c r="K1081" s="29">
        <f t="shared" si="64"/>
        <v>0</v>
      </c>
      <c r="L1081" s="28">
        <f t="shared" si="66"/>
        <v>79.343999999999994</v>
      </c>
      <c r="M1081" s="30">
        <f t="shared" si="67"/>
        <v>0</v>
      </c>
    </row>
    <row r="1082" spans="1:13" ht="24" x14ac:dyDescent="0.25">
      <c r="A1082" s="26">
        <v>38124</v>
      </c>
      <c r="B1082" s="25" t="s">
        <v>1364</v>
      </c>
      <c r="C1082" s="26" t="str">
        <f t="shared" si="65"/>
        <v>C5106</v>
      </c>
      <c r="D1082" s="26">
        <v>3</v>
      </c>
      <c r="E1082" s="75" t="s">
        <v>669</v>
      </c>
      <c r="F1082" s="27" t="s">
        <v>1239</v>
      </c>
      <c r="G1082" s="39" t="s">
        <v>1219</v>
      </c>
      <c r="H1082" s="40">
        <v>449846003</v>
      </c>
      <c r="I1082" s="80">
        <f>SUMIF(Tabla1[SKU AVANTE],'Comanda F'!G1082,Tabla1[PIEZAS])</f>
        <v>0</v>
      </c>
      <c r="J1082" s="46">
        <v>68.400000000000006</v>
      </c>
      <c r="K1082" s="29">
        <f t="shared" si="64"/>
        <v>0</v>
      </c>
      <c r="L1082" s="28">
        <f t="shared" si="66"/>
        <v>79.343999999999994</v>
      </c>
      <c r="M1082" s="30">
        <f t="shared" si="67"/>
        <v>0</v>
      </c>
    </row>
    <row r="1083" spans="1:13" x14ac:dyDescent="0.25">
      <c r="A1083" s="26">
        <v>38124</v>
      </c>
      <c r="B1083" s="25" t="s">
        <v>1364</v>
      </c>
      <c r="C1083" s="26" t="str">
        <f t="shared" si="65"/>
        <v>05508</v>
      </c>
      <c r="D1083" s="26">
        <v>1</v>
      </c>
      <c r="E1083" s="75" t="s">
        <v>455</v>
      </c>
      <c r="F1083" s="27" t="s">
        <v>1237</v>
      </c>
      <c r="G1083" s="39" t="s">
        <v>1214</v>
      </c>
      <c r="H1083" s="40">
        <v>449844001</v>
      </c>
      <c r="I1083" s="80">
        <f>SUMIF(Tabla1[SKU AVANTE],'Comanda F'!G1083,Tabla1[PIEZAS])</f>
        <v>0</v>
      </c>
      <c r="J1083" s="46">
        <v>68.400000000000006</v>
      </c>
      <c r="K1083" s="29">
        <f t="shared" si="64"/>
        <v>0</v>
      </c>
      <c r="L1083" s="28">
        <f t="shared" si="66"/>
        <v>79.343999999999994</v>
      </c>
      <c r="M1083" s="30">
        <f t="shared" si="67"/>
        <v>0</v>
      </c>
    </row>
    <row r="1084" spans="1:13" x14ac:dyDescent="0.25">
      <c r="A1084" s="26">
        <v>38124</v>
      </c>
      <c r="B1084" s="25" t="s">
        <v>1364</v>
      </c>
      <c r="C1084" s="26" t="str">
        <f t="shared" si="65"/>
        <v>05508</v>
      </c>
      <c r="D1084" s="26">
        <v>2</v>
      </c>
      <c r="E1084" s="75" t="s">
        <v>455</v>
      </c>
      <c r="F1084" s="27" t="s">
        <v>1238</v>
      </c>
      <c r="G1084" s="39" t="s">
        <v>1215</v>
      </c>
      <c r="H1084" s="40">
        <v>449844002</v>
      </c>
      <c r="I1084" s="80">
        <f>SUMIF(Tabla1[SKU AVANTE],'Comanda F'!G1084,Tabla1[PIEZAS])</f>
        <v>0</v>
      </c>
      <c r="J1084" s="46">
        <v>68.400000000000006</v>
      </c>
      <c r="K1084" s="29">
        <f t="shared" si="64"/>
        <v>0</v>
      </c>
      <c r="L1084" s="28">
        <f t="shared" si="66"/>
        <v>79.343999999999994</v>
      </c>
      <c r="M1084" s="30">
        <f t="shared" si="67"/>
        <v>0</v>
      </c>
    </row>
    <row r="1085" spans="1:13" x14ac:dyDescent="0.25">
      <c r="A1085" s="26">
        <v>38124</v>
      </c>
      <c r="B1085" s="25" t="s">
        <v>1364</v>
      </c>
      <c r="C1085" s="26" t="str">
        <f t="shared" si="65"/>
        <v>05508</v>
      </c>
      <c r="D1085" s="26">
        <v>3</v>
      </c>
      <c r="E1085" s="75" t="s">
        <v>455</v>
      </c>
      <c r="F1085" s="27" t="s">
        <v>1239</v>
      </c>
      <c r="G1085" s="39" t="s">
        <v>1216</v>
      </c>
      <c r="H1085" s="40">
        <v>449844003</v>
      </c>
      <c r="I1085" s="80">
        <f>SUMIF(Tabla1[SKU AVANTE],'Comanda F'!G1085,Tabla1[PIEZAS])</f>
        <v>0</v>
      </c>
      <c r="J1085" s="46">
        <v>68.400000000000006</v>
      </c>
      <c r="K1085" s="29">
        <f t="shared" si="64"/>
        <v>0</v>
      </c>
      <c r="L1085" s="28">
        <f t="shared" si="66"/>
        <v>79.343999999999994</v>
      </c>
      <c r="M1085" s="30">
        <f t="shared" si="67"/>
        <v>0</v>
      </c>
    </row>
    <row r="1086" spans="1:13" x14ac:dyDescent="0.25">
      <c r="A1086" s="26">
        <v>38128</v>
      </c>
      <c r="B1086" s="25" t="s">
        <v>1365</v>
      </c>
      <c r="C1086" s="26" t="str">
        <f t="shared" si="65"/>
        <v>00101</v>
      </c>
      <c r="D1086" s="26">
        <v>1</v>
      </c>
      <c r="E1086" s="75" t="s">
        <v>447</v>
      </c>
      <c r="F1086" s="27" t="s">
        <v>1240</v>
      </c>
      <c r="G1086" s="39" t="s">
        <v>1220</v>
      </c>
      <c r="H1086" s="40">
        <v>451142001</v>
      </c>
      <c r="I1086" s="80">
        <f>SUMIF(Tabla1[SKU AVANTE],'Comanda F'!G1086,Tabla1[PIEZAS])</f>
        <v>0</v>
      </c>
      <c r="J1086" s="46">
        <v>73.2</v>
      </c>
      <c r="K1086" s="29">
        <f t="shared" si="64"/>
        <v>0</v>
      </c>
      <c r="L1086" s="28">
        <f t="shared" si="66"/>
        <v>84.911999999999992</v>
      </c>
      <c r="M1086" s="30">
        <f t="shared" si="67"/>
        <v>0</v>
      </c>
    </row>
    <row r="1087" spans="1:13" x14ac:dyDescent="0.25">
      <c r="A1087" s="26">
        <v>38128</v>
      </c>
      <c r="B1087" s="25" t="s">
        <v>1365</v>
      </c>
      <c r="C1087" s="26" t="str">
        <f t="shared" si="65"/>
        <v>00101</v>
      </c>
      <c r="D1087" s="26">
        <v>2</v>
      </c>
      <c r="E1087" s="75" t="s">
        <v>447</v>
      </c>
      <c r="F1087" s="27" t="s">
        <v>1241</v>
      </c>
      <c r="G1087" s="39" t="s">
        <v>1221</v>
      </c>
      <c r="H1087" s="40">
        <v>451142002</v>
      </c>
      <c r="I1087" s="80">
        <f>SUMIF(Tabla1[SKU AVANTE],'Comanda F'!G1087,Tabla1[PIEZAS])</f>
        <v>0</v>
      </c>
      <c r="J1087" s="46">
        <v>73.2</v>
      </c>
      <c r="K1087" s="29">
        <f t="shared" si="64"/>
        <v>0</v>
      </c>
      <c r="L1087" s="28">
        <f t="shared" si="66"/>
        <v>84.911999999999992</v>
      </c>
      <c r="M1087" s="30">
        <f t="shared" si="67"/>
        <v>0</v>
      </c>
    </row>
    <row r="1088" spans="1:13" x14ac:dyDescent="0.25">
      <c r="A1088" s="26">
        <v>38128</v>
      </c>
      <c r="B1088" s="25" t="s">
        <v>1365</v>
      </c>
      <c r="C1088" s="26" t="str">
        <f t="shared" si="65"/>
        <v>04000</v>
      </c>
      <c r="D1088" s="26">
        <v>1</v>
      </c>
      <c r="E1088" s="75" t="s">
        <v>668</v>
      </c>
      <c r="F1088" s="27" t="s">
        <v>1240</v>
      </c>
      <c r="G1088" s="39" t="s">
        <v>1222</v>
      </c>
      <c r="H1088" s="40">
        <v>451143001</v>
      </c>
      <c r="I1088" s="80">
        <f>SUMIF(Tabla1[SKU AVANTE],'Comanda F'!G1088,Tabla1[PIEZAS])</f>
        <v>0</v>
      </c>
      <c r="J1088" s="46">
        <v>73.2</v>
      </c>
      <c r="K1088" s="29">
        <f t="shared" si="64"/>
        <v>0</v>
      </c>
      <c r="L1088" s="28">
        <f t="shared" si="66"/>
        <v>84.911999999999992</v>
      </c>
      <c r="M1088" s="30">
        <f t="shared" si="67"/>
        <v>0</v>
      </c>
    </row>
    <row r="1089" spans="1:13" x14ac:dyDescent="0.25">
      <c r="A1089" s="26">
        <v>38128</v>
      </c>
      <c r="B1089" s="25" t="s">
        <v>1365</v>
      </c>
      <c r="C1089" s="26" t="str">
        <f t="shared" si="65"/>
        <v>04000</v>
      </c>
      <c r="D1089" s="26">
        <v>2</v>
      </c>
      <c r="E1089" s="75" t="s">
        <v>668</v>
      </c>
      <c r="F1089" s="27" t="s">
        <v>1241</v>
      </c>
      <c r="G1089" s="39" t="s">
        <v>1223</v>
      </c>
      <c r="H1089" s="40">
        <v>451143002</v>
      </c>
      <c r="I1089" s="80">
        <f>SUMIF(Tabla1[SKU AVANTE],'Comanda F'!G1089,Tabla1[PIEZAS])</f>
        <v>0</v>
      </c>
      <c r="J1089" s="46">
        <v>73.2</v>
      </c>
      <c r="K1089" s="29">
        <f t="shared" si="64"/>
        <v>0</v>
      </c>
      <c r="L1089" s="28">
        <f t="shared" si="66"/>
        <v>84.911999999999992</v>
      </c>
      <c r="M1089" s="30">
        <f t="shared" si="67"/>
        <v>0</v>
      </c>
    </row>
    <row r="1090" spans="1:13" x14ac:dyDescent="0.25">
      <c r="A1090" s="26">
        <v>38128</v>
      </c>
      <c r="B1090" s="25" t="s">
        <v>1365</v>
      </c>
      <c r="C1090" s="26" t="str">
        <f t="shared" si="65"/>
        <v>05232</v>
      </c>
      <c r="D1090" s="26">
        <v>1</v>
      </c>
      <c r="E1090" s="75" t="s">
        <v>451</v>
      </c>
      <c r="F1090" s="27" t="s">
        <v>1240</v>
      </c>
      <c r="G1090" s="39" t="s">
        <v>1224</v>
      </c>
      <c r="H1090" s="40">
        <v>451087001</v>
      </c>
      <c r="I1090" s="80">
        <f>SUMIF(Tabla1[SKU AVANTE],'Comanda F'!G1090,Tabla1[PIEZAS])</f>
        <v>0</v>
      </c>
      <c r="J1090" s="46">
        <v>73.2</v>
      </c>
      <c r="K1090" s="29">
        <f t="shared" si="64"/>
        <v>0</v>
      </c>
      <c r="L1090" s="28">
        <f t="shared" si="66"/>
        <v>84.911999999999992</v>
      </c>
      <c r="M1090" s="30">
        <f t="shared" si="67"/>
        <v>0</v>
      </c>
    </row>
    <row r="1091" spans="1:13" x14ac:dyDescent="0.25">
      <c r="A1091" s="26">
        <v>38128</v>
      </c>
      <c r="B1091" s="25" t="s">
        <v>1365</v>
      </c>
      <c r="C1091" s="26" t="str">
        <f t="shared" si="65"/>
        <v>05232</v>
      </c>
      <c r="D1091" s="26">
        <v>2</v>
      </c>
      <c r="E1091" s="75" t="s">
        <v>451</v>
      </c>
      <c r="F1091" s="27" t="s">
        <v>1241</v>
      </c>
      <c r="G1091" s="39" t="s">
        <v>1225</v>
      </c>
      <c r="H1091" s="40">
        <v>451087002</v>
      </c>
      <c r="I1091" s="80">
        <f>SUMIF(Tabla1[SKU AVANTE],'Comanda F'!G1091,Tabla1[PIEZAS])</f>
        <v>0</v>
      </c>
      <c r="J1091" s="46">
        <v>73.2</v>
      </c>
      <c r="K1091" s="29">
        <f t="shared" si="64"/>
        <v>0</v>
      </c>
      <c r="L1091" s="28">
        <f t="shared" si="66"/>
        <v>84.911999999999992</v>
      </c>
      <c r="M1091" s="30">
        <f t="shared" si="67"/>
        <v>0</v>
      </c>
    </row>
    <row r="1092" spans="1:13" ht="24" x14ac:dyDescent="0.25">
      <c r="A1092" s="26">
        <v>38128</v>
      </c>
      <c r="B1092" s="25" t="s">
        <v>1365</v>
      </c>
      <c r="C1092" s="26" t="str">
        <f t="shared" si="65"/>
        <v>C5106</v>
      </c>
      <c r="D1092" s="26">
        <v>1</v>
      </c>
      <c r="E1092" s="75" t="s">
        <v>669</v>
      </c>
      <c r="F1092" s="27" t="s">
        <v>1240</v>
      </c>
      <c r="G1092" s="39" t="s">
        <v>1228</v>
      </c>
      <c r="H1092" s="40">
        <v>454405001</v>
      </c>
      <c r="I1092" s="80">
        <f>SUMIF(Tabla1[SKU AVANTE],'Comanda F'!G1092,Tabla1[PIEZAS])</f>
        <v>0</v>
      </c>
      <c r="J1092" s="46">
        <v>73.2</v>
      </c>
      <c r="K1092" s="29">
        <f t="shared" si="64"/>
        <v>0</v>
      </c>
      <c r="L1092" s="28">
        <f t="shared" si="66"/>
        <v>84.911999999999992</v>
      </c>
      <c r="M1092" s="30">
        <f t="shared" si="67"/>
        <v>0</v>
      </c>
    </row>
    <row r="1093" spans="1:13" ht="24" x14ac:dyDescent="0.25">
      <c r="A1093" s="26">
        <v>38128</v>
      </c>
      <c r="B1093" s="25" t="s">
        <v>1365</v>
      </c>
      <c r="C1093" s="26" t="str">
        <f t="shared" si="65"/>
        <v>C5106</v>
      </c>
      <c r="D1093" s="26">
        <v>2</v>
      </c>
      <c r="E1093" s="75" t="s">
        <v>669</v>
      </c>
      <c r="F1093" s="27" t="s">
        <v>1241</v>
      </c>
      <c r="G1093" s="39" t="s">
        <v>1229</v>
      </c>
      <c r="H1093" s="40">
        <v>454405002</v>
      </c>
      <c r="I1093" s="80">
        <f>SUMIF(Tabla1[SKU AVANTE],'Comanda F'!G1093,Tabla1[PIEZAS])</f>
        <v>0</v>
      </c>
      <c r="J1093" s="46">
        <v>73.2</v>
      </c>
      <c r="K1093" s="29">
        <f t="shared" si="64"/>
        <v>0</v>
      </c>
      <c r="L1093" s="28">
        <f t="shared" si="66"/>
        <v>84.911999999999992</v>
      </c>
      <c r="M1093" s="30">
        <f t="shared" si="67"/>
        <v>0</v>
      </c>
    </row>
    <row r="1094" spans="1:13" x14ac:dyDescent="0.25">
      <c r="A1094" s="26">
        <v>38128</v>
      </c>
      <c r="B1094" s="25" t="s">
        <v>1365</v>
      </c>
      <c r="C1094" s="26" t="str">
        <f t="shared" si="65"/>
        <v>05508</v>
      </c>
      <c r="D1094" s="26">
        <v>1</v>
      </c>
      <c r="E1094" s="75" t="s">
        <v>455</v>
      </c>
      <c r="F1094" s="27" t="s">
        <v>1240</v>
      </c>
      <c r="G1094" s="39" t="s">
        <v>1226</v>
      </c>
      <c r="H1094" s="40">
        <v>451173001</v>
      </c>
      <c r="I1094" s="80">
        <f>SUMIF(Tabla1[SKU AVANTE],'Comanda F'!G1094,Tabla1[PIEZAS])</f>
        <v>0</v>
      </c>
      <c r="J1094" s="46">
        <v>73.2</v>
      </c>
      <c r="K1094" s="29">
        <f t="shared" si="64"/>
        <v>0</v>
      </c>
      <c r="L1094" s="28">
        <f t="shared" si="66"/>
        <v>84.911999999999992</v>
      </c>
      <c r="M1094" s="30">
        <f t="shared" si="67"/>
        <v>0</v>
      </c>
    </row>
    <row r="1095" spans="1:13" x14ac:dyDescent="0.25">
      <c r="A1095" s="26">
        <v>38128</v>
      </c>
      <c r="B1095" s="25" t="s">
        <v>1365</v>
      </c>
      <c r="C1095" s="26" t="str">
        <f t="shared" si="65"/>
        <v>05508</v>
      </c>
      <c r="D1095" s="26">
        <v>2</v>
      </c>
      <c r="E1095" s="75" t="s">
        <v>455</v>
      </c>
      <c r="F1095" s="27" t="s">
        <v>1241</v>
      </c>
      <c r="G1095" s="39" t="s">
        <v>1227</v>
      </c>
      <c r="H1095" s="40">
        <v>451173002</v>
      </c>
      <c r="I1095" s="80">
        <f>SUMIF(Tabla1[SKU AVANTE],'Comanda F'!G1095,Tabla1[PIEZAS])</f>
        <v>0</v>
      </c>
      <c r="J1095" s="46">
        <v>73.2</v>
      </c>
      <c r="K1095" s="29">
        <f t="shared" ref="K1095:K1158" si="68">I1095*J1095</f>
        <v>0</v>
      </c>
      <c r="L1095" s="28">
        <f t="shared" si="66"/>
        <v>84.911999999999992</v>
      </c>
      <c r="M1095" s="30">
        <f t="shared" si="67"/>
        <v>0</v>
      </c>
    </row>
    <row r="1096" spans="1:13" x14ac:dyDescent="0.25">
      <c r="A1096" s="26">
        <v>39028</v>
      </c>
      <c r="B1096" s="25" t="s">
        <v>1365</v>
      </c>
      <c r="C1096" s="26" t="str">
        <f t="shared" ref="C1096:C1159" si="69">RIGHT(G1096,5)</f>
        <v>02820</v>
      </c>
      <c r="D1096" s="26">
        <v>1</v>
      </c>
      <c r="E1096" s="75" t="s">
        <v>445</v>
      </c>
      <c r="F1096" s="27" t="s">
        <v>1255</v>
      </c>
      <c r="G1096" s="39" t="s">
        <v>350</v>
      </c>
      <c r="H1096" s="40">
        <v>415900043</v>
      </c>
      <c r="I1096" s="80">
        <f>SUMIF(Tabla1[SKU AVANTE],'Comanda F'!G1096,Tabla1[PIEZAS])</f>
        <v>0</v>
      </c>
      <c r="J1096" s="46">
        <v>28</v>
      </c>
      <c r="K1096" s="29">
        <f t="shared" si="68"/>
        <v>0</v>
      </c>
      <c r="L1096" s="28">
        <f t="shared" ref="L1096:L1159" si="70">+J1096*1.16</f>
        <v>32.479999999999997</v>
      </c>
      <c r="M1096" s="30">
        <f t="shared" ref="M1096:M1159" si="71">+I1096*L1096</f>
        <v>0</v>
      </c>
    </row>
    <row r="1097" spans="1:13" x14ac:dyDescent="0.25">
      <c r="A1097" s="26">
        <v>39028</v>
      </c>
      <c r="B1097" s="25" t="s">
        <v>1365</v>
      </c>
      <c r="C1097" s="26" t="str">
        <f t="shared" si="69"/>
        <v>02820</v>
      </c>
      <c r="D1097" s="26">
        <v>2</v>
      </c>
      <c r="E1097" s="75" t="s">
        <v>445</v>
      </c>
      <c r="F1097" s="27" t="s">
        <v>1233</v>
      </c>
      <c r="G1097" s="39" t="s">
        <v>347</v>
      </c>
      <c r="H1097" s="40">
        <v>415900031</v>
      </c>
      <c r="I1097" s="80">
        <f>SUMIF(Tabla1[SKU AVANTE],'Comanda F'!G1097,Tabla1[PIEZAS])</f>
        <v>0</v>
      </c>
      <c r="J1097" s="46">
        <v>28</v>
      </c>
      <c r="K1097" s="29">
        <f t="shared" si="68"/>
        <v>0</v>
      </c>
      <c r="L1097" s="28">
        <f t="shared" si="70"/>
        <v>32.479999999999997</v>
      </c>
      <c r="M1097" s="30">
        <f t="shared" si="71"/>
        <v>0</v>
      </c>
    </row>
    <row r="1098" spans="1:13" x14ac:dyDescent="0.25">
      <c r="A1098" s="26">
        <v>39028</v>
      </c>
      <c r="B1098" s="25" t="s">
        <v>1365</v>
      </c>
      <c r="C1098" s="26" t="str">
        <f t="shared" si="69"/>
        <v>02820</v>
      </c>
      <c r="D1098" s="26">
        <v>3</v>
      </c>
      <c r="E1098" s="75" t="s">
        <v>445</v>
      </c>
      <c r="F1098" s="27" t="s">
        <v>1234</v>
      </c>
      <c r="G1098" s="39" t="s">
        <v>349</v>
      </c>
      <c r="H1098" s="40">
        <v>415900039</v>
      </c>
      <c r="I1098" s="80">
        <f>SUMIF(Tabla1[SKU AVANTE],'Comanda F'!G1098,Tabla1[PIEZAS])</f>
        <v>0</v>
      </c>
      <c r="J1098" s="46">
        <v>28</v>
      </c>
      <c r="K1098" s="29">
        <f t="shared" si="68"/>
        <v>0</v>
      </c>
      <c r="L1098" s="28">
        <f t="shared" si="70"/>
        <v>32.479999999999997</v>
      </c>
      <c r="M1098" s="30">
        <f t="shared" si="71"/>
        <v>0</v>
      </c>
    </row>
    <row r="1099" spans="1:13" x14ac:dyDescent="0.25">
      <c r="A1099" s="26">
        <v>39028</v>
      </c>
      <c r="B1099" s="25" t="s">
        <v>1365</v>
      </c>
      <c r="C1099" s="26" t="str">
        <f t="shared" si="69"/>
        <v>02820</v>
      </c>
      <c r="D1099" s="26">
        <v>4</v>
      </c>
      <c r="E1099" s="75" t="s">
        <v>445</v>
      </c>
      <c r="F1099" s="27" t="s">
        <v>1235</v>
      </c>
      <c r="G1099" s="39" t="s">
        <v>348</v>
      </c>
      <c r="H1099" s="40">
        <v>415900035</v>
      </c>
      <c r="I1099" s="80">
        <f>SUMIF(Tabla1[SKU AVANTE],'Comanda F'!G1099,Tabla1[PIEZAS])</f>
        <v>0</v>
      </c>
      <c r="J1099" s="46">
        <v>33.799999999999997</v>
      </c>
      <c r="K1099" s="29">
        <f t="shared" si="68"/>
        <v>0</v>
      </c>
      <c r="L1099" s="28">
        <f t="shared" si="70"/>
        <v>39.207999999999991</v>
      </c>
      <c r="M1099" s="30">
        <f t="shared" si="71"/>
        <v>0</v>
      </c>
    </row>
    <row r="1100" spans="1:13" x14ac:dyDescent="0.25">
      <c r="A1100" s="26">
        <v>39028</v>
      </c>
      <c r="B1100" s="25" t="s">
        <v>1365</v>
      </c>
      <c r="C1100" s="26" t="str">
        <f t="shared" si="69"/>
        <v>02820</v>
      </c>
      <c r="D1100" s="26">
        <v>5</v>
      </c>
      <c r="E1100" s="75" t="s">
        <v>445</v>
      </c>
      <c r="F1100" s="27" t="s">
        <v>1245</v>
      </c>
      <c r="G1100" s="39" t="s">
        <v>351</v>
      </c>
      <c r="H1100" s="40">
        <v>415900047</v>
      </c>
      <c r="I1100" s="80">
        <f>SUMIF(Tabla1[SKU AVANTE],'Comanda F'!G1100,Tabla1[PIEZAS])</f>
        <v>0</v>
      </c>
      <c r="J1100" s="46">
        <v>33.799999999999997</v>
      </c>
      <c r="K1100" s="29">
        <f t="shared" si="68"/>
        <v>0</v>
      </c>
      <c r="L1100" s="28">
        <f t="shared" si="70"/>
        <v>39.207999999999991</v>
      </c>
      <c r="M1100" s="30">
        <f t="shared" si="71"/>
        <v>0</v>
      </c>
    </row>
    <row r="1101" spans="1:13" x14ac:dyDescent="0.25">
      <c r="A1101" s="26">
        <v>39028</v>
      </c>
      <c r="B1101" s="25" t="s">
        <v>1365</v>
      </c>
      <c r="C1101" s="26" t="str">
        <f t="shared" si="69"/>
        <v>00207</v>
      </c>
      <c r="D1101" s="26">
        <v>1</v>
      </c>
      <c r="E1101" s="75" t="s">
        <v>447</v>
      </c>
      <c r="F1101" s="27" t="s">
        <v>1255</v>
      </c>
      <c r="G1101" s="39" t="s">
        <v>355</v>
      </c>
      <c r="H1101" s="40">
        <v>415900019</v>
      </c>
      <c r="I1101" s="80">
        <f>SUMIF(Tabla1[SKU AVANTE],'Comanda F'!G1101,Tabla1[PIEZAS])</f>
        <v>0</v>
      </c>
      <c r="J1101" s="46">
        <v>23.5</v>
      </c>
      <c r="K1101" s="29">
        <f t="shared" si="68"/>
        <v>0</v>
      </c>
      <c r="L1101" s="28">
        <f t="shared" si="70"/>
        <v>27.259999999999998</v>
      </c>
      <c r="M1101" s="30">
        <f t="shared" si="71"/>
        <v>0</v>
      </c>
    </row>
    <row r="1102" spans="1:13" x14ac:dyDescent="0.25">
      <c r="A1102" s="26">
        <v>39028</v>
      </c>
      <c r="B1102" s="25" t="s">
        <v>1365</v>
      </c>
      <c r="C1102" s="26" t="str">
        <f t="shared" si="69"/>
        <v>00207</v>
      </c>
      <c r="D1102" s="26">
        <v>2</v>
      </c>
      <c r="E1102" s="75" t="s">
        <v>447</v>
      </c>
      <c r="F1102" s="27" t="s">
        <v>1233</v>
      </c>
      <c r="G1102" s="39" t="s">
        <v>352</v>
      </c>
      <c r="H1102" s="40">
        <v>415900001</v>
      </c>
      <c r="I1102" s="80">
        <f>SUMIF(Tabla1[SKU AVANTE],'Comanda F'!G1102,Tabla1[PIEZAS])</f>
        <v>0</v>
      </c>
      <c r="J1102" s="46">
        <v>23.5</v>
      </c>
      <c r="K1102" s="29">
        <f t="shared" si="68"/>
        <v>0</v>
      </c>
      <c r="L1102" s="28">
        <f t="shared" si="70"/>
        <v>27.259999999999998</v>
      </c>
      <c r="M1102" s="30">
        <f t="shared" si="71"/>
        <v>0</v>
      </c>
    </row>
    <row r="1103" spans="1:13" x14ac:dyDescent="0.25">
      <c r="A1103" s="26">
        <v>39028</v>
      </c>
      <c r="B1103" s="25" t="s">
        <v>1365</v>
      </c>
      <c r="C1103" s="26" t="str">
        <f t="shared" si="69"/>
        <v>00207</v>
      </c>
      <c r="D1103" s="26">
        <v>3</v>
      </c>
      <c r="E1103" s="75" t="s">
        <v>447</v>
      </c>
      <c r="F1103" s="27" t="s">
        <v>1234</v>
      </c>
      <c r="G1103" s="39" t="s">
        <v>354</v>
      </c>
      <c r="H1103" s="40">
        <v>415900013</v>
      </c>
      <c r="I1103" s="80">
        <f>SUMIF(Tabla1[SKU AVANTE],'Comanda F'!G1103,Tabla1[PIEZAS])</f>
        <v>0</v>
      </c>
      <c r="J1103" s="46">
        <v>23.5</v>
      </c>
      <c r="K1103" s="29">
        <f t="shared" si="68"/>
        <v>0</v>
      </c>
      <c r="L1103" s="28">
        <f t="shared" si="70"/>
        <v>27.259999999999998</v>
      </c>
      <c r="M1103" s="30">
        <f t="shared" si="71"/>
        <v>0</v>
      </c>
    </row>
    <row r="1104" spans="1:13" x14ac:dyDescent="0.25">
      <c r="A1104" s="26">
        <v>39028</v>
      </c>
      <c r="B1104" s="25" t="s">
        <v>1365</v>
      </c>
      <c r="C1104" s="26" t="str">
        <f t="shared" si="69"/>
        <v>00207</v>
      </c>
      <c r="D1104" s="26">
        <v>4</v>
      </c>
      <c r="E1104" s="75" t="s">
        <v>447</v>
      </c>
      <c r="F1104" s="27" t="s">
        <v>1235</v>
      </c>
      <c r="G1104" s="39" t="s">
        <v>353</v>
      </c>
      <c r="H1104" s="40">
        <v>415900007</v>
      </c>
      <c r="I1104" s="80">
        <f>SUMIF(Tabla1[SKU AVANTE],'Comanda F'!G1104,Tabla1[PIEZAS])</f>
        <v>0</v>
      </c>
      <c r="J1104" s="46">
        <v>29.3</v>
      </c>
      <c r="K1104" s="29">
        <f t="shared" si="68"/>
        <v>0</v>
      </c>
      <c r="L1104" s="28">
        <f t="shared" si="70"/>
        <v>33.988</v>
      </c>
      <c r="M1104" s="30">
        <f t="shared" si="71"/>
        <v>0</v>
      </c>
    </row>
    <row r="1105" spans="1:13" x14ac:dyDescent="0.25">
      <c r="A1105" s="26">
        <v>39028</v>
      </c>
      <c r="B1105" s="25" t="s">
        <v>1365</v>
      </c>
      <c r="C1105" s="26" t="str">
        <f t="shared" si="69"/>
        <v>00207</v>
      </c>
      <c r="D1105" s="26">
        <v>5</v>
      </c>
      <c r="E1105" s="75" t="s">
        <v>447</v>
      </c>
      <c r="F1105" s="27" t="s">
        <v>1245</v>
      </c>
      <c r="G1105" s="39" t="s">
        <v>356</v>
      </c>
      <c r="H1105" s="40">
        <v>415900025</v>
      </c>
      <c r="I1105" s="80">
        <f>SUMIF(Tabla1[SKU AVANTE],'Comanda F'!G1105,Tabla1[PIEZAS])</f>
        <v>0</v>
      </c>
      <c r="J1105" s="46">
        <v>29.3</v>
      </c>
      <c r="K1105" s="29">
        <f t="shared" si="68"/>
        <v>0</v>
      </c>
      <c r="L1105" s="28">
        <f t="shared" si="70"/>
        <v>33.988</v>
      </c>
      <c r="M1105" s="30">
        <f t="shared" si="71"/>
        <v>0</v>
      </c>
    </row>
    <row r="1106" spans="1:13" x14ac:dyDescent="0.25">
      <c r="A1106" s="26">
        <v>39028</v>
      </c>
      <c r="B1106" s="25" t="s">
        <v>1365</v>
      </c>
      <c r="C1106" s="26" t="str">
        <f t="shared" si="69"/>
        <v>A5918</v>
      </c>
      <c r="D1106" s="26">
        <v>1</v>
      </c>
      <c r="E1106" s="75" t="s">
        <v>464</v>
      </c>
      <c r="F1106" s="27" t="s">
        <v>1255</v>
      </c>
      <c r="G1106" s="39" t="s">
        <v>360</v>
      </c>
      <c r="H1106" s="40">
        <v>415900024</v>
      </c>
      <c r="I1106" s="80">
        <f>SUMIF(Tabla1[SKU AVANTE],'Comanda F'!G1106,Tabla1[PIEZAS])</f>
        <v>0</v>
      </c>
      <c r="J1106" s="46">
        <v>28</v>
      </c>
      <c r="K1106" s="29">
        <f t="shared" si="68"/>
        <v>0</v>
      </c>
      <c r="L1106" s="28">
        <f t="shared" si="70"/>
        <v>32.479999999999997</v>
      </c>
      <c r="M1106" s="30">
        <f t="shared" si="71"/>
        <v>0</v>
      </c>
    </row>
    <row r="1107" spans="1:13" x14ac:dyDescent="0.25">
      <c r="A1107" s="26">
        <v>39028</v>
      </c>
      <c r="B1107" s="25" t="s">
        <v>1365</v>
      </c>
      <c r="C1107" s="26" t="str">
        <f t="shared" si="69"/>
        <v>A5918</v>
      </c>
      <c r="D1107" s="26">
        <v>2</v>
      </c>
      <c r="E1107" s="75" t="s">
        <v>464</v>
      </c>
      <c r="F1107" s="27" t="s">
        <v>1233</v>
      </c>
      <c r="G1107" s="39" t="s">
        <v>357</v>
      </c>
      <c r="H1107" s="40">
        <v>415900006</v>
      </c>
      <c r="I1107" s="80">
        <f>SUMIF(Tabla1[SKU AVANTE],'Comanda F'!G1107,Tabla1[PIEZAS])</f>
        <v>0</v>
      </c>
      <c r="J1107" s="46">
        <v>28</v>
      </c>
      <c r="K1107" s="29">
        <f t="shared" si="68"/>
        <v>0</v>
      </c>
      <c r="L1107" s="28">
        <f t="shared" si="70"/>
        <v>32.479999999999997</v>
      </c>
      <c r="M1107" s="30">
        <f t="shared" si="71"/>
        <v>0</v>
      </c>
    </row>
    <row r="1108" spans="1:13" x14ac:dyDescent="0.25">
      <c r="A1108" s="26">
        <v>39028</v>
      </c>
      <c r="B1108" s="25" t="s">
        <v>1365</v>
      </c>
      <c r="C1108" s="26" t="str">
        <f t="shared" si="69"/>
        <v>A5918</v>
      </c>
      <c r="D1108" s="26">
        <v>3</v>
      </c>
      <c r="E1108" s="75" t="s">
        <v>464</v>
      </c>
      <c r="F1108" s="27" t="s">
        <v>1234</v>
      </c>
      <c r="G1108" s="39" t="s">
        <v>359</v>
      </c>
      <c r="H1108" s="40">
        <v>415900018</v>
      </c>
      <c r="I1108" s="80">
        <f>SUMIF(Tabla1[SKU AVANTE],'Comanda F'!G1108,Tabla1[PIEZAS])</f>
        <v>0</v>
      </c>
      <c r="J1108" s="46">
        <v>28</v>
      </c>
      <c r="K1108" s="29">
        <f t="shared" si="68"/>
        <v>0</v>
      </c>
      <c r="L1108" s="28">
        <f t="shared" si="70"/>
        <v>32.479999999999997</v>
      </c>
      <c r="M1108" s="30">
        <f t="shared" si="71"/>
        <v>0</v>
      </c>
    </row>
    <row r="1109" spans="1:13" x14ac:dyDescent="0.25">
      <c r="A1109" s="26">
        <v>39028</v>
      </c>
      <c r="B1109" s="25" t="s">
        <v>1365</v>
      </c>
      <c r="C1109" s="26" t="str">
        <f t="shared" si="69"/>
        <v>A5918</v>
      </c>
      <c r="D1109" s="26">
        <v>4</v>
      </c>
      <c r="E1109" s="75" t="s">
        <v>464</v>
      </c>
      <c r="F1109" s="27" t="s">
        <v>1235</v>
      </c>
      <c r="G1109" s="39" t="s">
        <v>358</v>
      </c>
      <c r="H1109" s="40">
        <v>415900012</v>
      </c>
      <c r="I1109" s="80">
        <f>SUMIF(Tabla1[SKU AVANTE],'Comanda F'!G1109,Tabla1[PIEZAS])</f>
        <v>0</v>
      </c>
      <c r="J1109" s="46">
        <v>33.799999999999997</v>
      </c>
      <c r="K1109" s="29">
        <f t="shared" si="68"/>
        <v>0</v>
      </c>
      <c r="L1109" s="28">
        <f t="shared" si="70"/>
        <v>39.207999999999991</v>
      </c>
      <c r="M1109" s="30">
        <f t="shared" si="71"/>
        <v>0</v>
      </c>
    </row>
    <row r="1110" spans="1:13" x14ac:dyDescent="0.25">
      <c r="A1110" s="26">
        <v>39028</v>
      </c>
      <c r="B1110" s="25" t="s">
        <v>1365</v>
      </c>
      <c r="C1110" s="26" t="str">
        <f t="shared" si="69"/>
        <v>A5918</v>
      </c>
      <c r="D1110" s="26">
        <v>5</v>
      </c>
      <c r="E1110" s="75" t="s">
        <v>464</v>
      </c>
      <c r="F1110" s="27" t="s">
        <v>1245</v>
      </c>
      <c r="G1110" s="39" t="s">
        <v>361</v>
      </c>
      <c r="H1110" s="40">
        <v>415900030</v>
      </c>
      <c r="I1110" s="80">
        <f>SUMIF(Tabla1[SKU AVANTE],'Comanda F'!G1110,Tabla1[PIEZAS])</f>
        <v>0</v>
      </c>
      <c r="J1110" s="46">
        <v>33.799999999999997</v>
      </c>
      <c r="K1110" s="29">
        <f t="shared" si="68"/>
        <v>0</v>
      </c>
      <c r="L1110" s="28">
        <f t="shared" si="70"/>
        <v>39.207999999999991</v>
      </c>
      <c r="M1110" s="30">
        <f t="shared" si="71"/>
        <v>0</v>
      </c>
    </row>
    <row r="1111" spans="1:13" x14ac:dyDescent="0.25">
      <c r="A1111" s="26">
        <v>39028</v>
      </c>
      <c r="B1111" s="25" t="s">
        <v>1365</v>
      </c>
      <c r="C1111" s="26" t="str">
        <f t="shared" si="69"/>
        <v>04000</v>
      </c>
      <c r="D1111" s="26">
        <v>1</v>
      </c>
      <c r="E1111" s="75" t="s">
        <v>450</v>
      </c>
      <c r="F1111" s="27" t="s">
        <v>1255</v>
      </c>
      <c r="G1111" s="39" t="s">
        <v>365</v>
      </c>
      <c r="H1111" s="40">
        <v>415900044</v>
      </c>
      <c r="I1111" s="80">
        <f>SUMIF(Tabla1[SKU AVANTE],'Comanda F'!G1111,Tabla1[PIEZAS])</f>
        <v>0</v>
      </c>
      <c r="J1111" s="46">
        <v>28</v>
      </c>
      <c r="K1111" s="29">
        <f t="shared" si="68"/>
        <v>0</v>
      </c>
      <c r="L1111" s="28">
        <f t="shared" si="70"/>
        <v>32.479999999999997</v>
      </c>
      <c r="M1111" s="30">
        <f t="shared" si="71"/>
        <v>0</v>
      </c>
    </row>
    <row r="1112" spans="1:13" x14ac:dyDescent="0.25">
      <c r="A1112" s="26">
        <v>39028</v>
      </c>
      <c r="B1112" s="25" t="s">
        <v>1365</v>
      </c>
      <c r="C1112" s="26" t="str">
        <f t="shared" si="69"/>
        <v>04000</v>
      </c>
      <c r="D1112" s="26">
        <v>2</v>
      </c>
      <c r="E1112" s="75" t="s">
        <v>450</v>
      </c>
      <c r="F1112" s="27" t="s">
        <v>1233</v>
      </c>
      <c r="G1112" s="39" t="s">
        <v>362</v>
      </c>
      <c r="H1112" s="40">
        <v>415900032</v>
      </c>
      <c r="I1112" s="80">
        <f>SUMIF(Tabla1[SKU AVANTE],'Comanda F'!G1112,Tabla1[PIEZAS])</f>
        <v>0</v>
      </c>
      <c r="J1112" s="46">
        <v>28</v>
      </c>
      <c r="K1112" s="29">
        <f t="shared" si="68"/>
        <v>0</v>
      </c>
      <c r="L1112" s="28">
        <f t="shared" si="70"/>
        <v>32.479999999999997</v>
      </c>
      <c r="M1112" s="30">
        <f t="shared" si="71"/>
        <v>0</v>
      </c>
    </row>
    <row r="1113" spans="1:13" x14ac:dyDescent="0.25">
      <c r="A1113" s="26">
        <v>39028</v>
      </c>
      <c r="B1113" s="25" t="s">
        <v>1365</v>
      </c>
      <c r="C1113" s="26" t="str">
        <f t="shared" si="69"/>
        <v>04000</v>
      </c>
      <c r="D1113" s="26">
        <v>3</v>
      </c>
      <c r="E1113" s="75" t="s">
        <v>450</v>
      </c>
      <c r="F1113" s="27" t="s">
        <v>1234</v>
      </c>
      <c r="G1113" s="39" t="s">
        <v>364</v>
      </c>
      <c r="H1113" s="40">
        <v>415900040</v>
      </c>
      <c r="I1113" s="80">
        <f>SUMIF(Tabla1[SKU AVANTE],'Comanda F'!G1113,Tabla1[PIEZAS])</f>
        <v>0</v>
      </c>
      <c r="J1113" s="46">
        <v>28</v>
      </c>
      <c r="K1113" s="29">
        <f t="shared" si="68"/>
        <v>0</v>
      </c>
      <c r="L1113" s="28">
        <f t="shared" si="70"/>
        <v>32.479999999999997</v>
      </c>
      <c r="M1113" s="30">
        <f t="shared" si="71"/>
        <v>0</v>
      </c>
    </row>
    <row r="1114" spans="1:13" x14ac:dyDescent="0.25">
      <c r="A1114" s="26">
        <v>39028</v>
      </c>
      <c r="B1114" s="25" t="s">
        <v>1365</v>
      </c>
      <c r="C1114" s="26" t="str">
        <f t="shared" si="69"/>
        <v>04000</v>
      </c>
      <c r="D1114" s="26">
        <v>4</v>
      </c>
      <c r="E1114" s="75" t="s">
        <v>450</v>
      </c>
      <c r="F1114" s="27" t="s">
        <v>1235</v>
      </c>
      <c r="G1114" s="39" t="s">
        <v>363</v>
      </c>
      <c r="H1114" s="40">
        <v>415900036</v>
      </c>
      <c r="I1114" s="80">
        <f>SUMIF(Tabla1[SKU AVANTE],'Comanda F'!G1114,Tabla1[PIEZAS])</f>
        <v>0</v>
      </c>
      <c r="J1114" s="46">
        <v>33.801699999999997</v>
      </c>
      <c r="K1114" s="29">
        <f t="shared" si="68"/>
        <v>0</v>
      </c>
      <c r="L1114" s="28">
        <f t="shared" si="70"/>
        <v>39.209971999999993</v>
      </c>
      <c r="M1114" s="30">
        <f t="shared" si="71"/>
        <v>0</v>
      </c>
    </row>
    <row r="1115" spans="1:13" x14ac:dyDescent="0.25">
      <c r="A1115" s="26">
        <v>39028</v>
      </c>
      <c r="B1115" s="25" t="s">
        <v>1365</v>
      </c>
      <c r="C1115" s="26" t="str">
        <f t="shared" si="69"/>
        <v>04000</v>
      </c>
      <c r="D1115" s="26">
        <v>5</v>
      </c>
      <c r="E1115" s="75" t="s">
        <v>450</v>
      </c>
      <c r="F1115" s="27" t="s">
        <v>1245</v>
      </c>
      <c r="G1115" s="39" t="s">
        <v>366</v>
      </c>
      <c r="H1115" s="40">
        <v>415900048</v>
      </c>
      <c r="I1115" s="80">
        <f>SUMIF(Tabla1[SKU AVANTE],'Comanda F'!G1115,Tabla1[PIEZAS])</f>
        <v>0</v>
      </c>
      <c r="J1115" s="46">
        <v>33.801699999999997</v>
      </c>
      <c r="K1115" s="29">
        <f t="shared" si="68"/>
        <v>0</v>
      </c>
      <c r="L1115" s="28">
        <f t="shared" si="70"/>
        <v>39.209971999999993</v>
      </c>
      <c r="M1115" s="30">
        <f t="shared" si="71"/>
        <v>0</v>
      </c>
    </row>
    <row r="1116" spans="1:13" x14ac:dyDescent="0.25">
      <c r="A1116" s="26">
        <v>39028</v>
      </c>
      <c r="B1116" s="25" t="s">
        <v>1365</v>
      </c>
      <c r="C1116" s="26" t="str">
        <f t="shared" si="69"/>
        <v>05264</v>
      </c>
      <c r="D1116" s="26">
        <v>1</v>
      </c>
      <c r="E1116" s="75" t="s">
        <v>451</v>
      </c>
      <c r="F1116" s="27" t="s">
        <v>1255</v>
      </c>
      <c r="G1116" s="39" t="s">
        <v>370</v>
      </c>
      <c r="H1116" s="40">
        <v>415900045</v>
      </c>
      <c r="I1116" s="80">
        <f>SUMIF(Tabla1[SKU AVANTE],'Comanda F'!G1116,Tabla1[PIEZAS])</f>
        <v>0</v>
      </c>
      <c r="J1116" s="46">
        <v>28</v>
      </c>
      <c r="K1116" s="29">
        <f t="shared" si="68"/>
        <v>0</v>
      </c>
      <c r="L1116" s="28">
        <f t="shared" si="70"/>
        <v>32.479999999999997</v>
      </c>
      <c r="M1116" s="30">
        <f t="shared" si="71"/>
        <v>0</v>
      </c>
    </row>
    <row r="1117" spans="1:13" x14ac:dyDescent="0.25">
      <c r="A1117" s="26">
        <v>39028</v>
      </c>
      <c r="B1117" s="25" t="s">
        <v>1365</v>
      </c>
      <c r="C1117" s="26" t="str">
        <f t="shared" si="69"/>
        <v>05264</v>
      </c>
      <c r="D1117" s="26">
        <v>2</v>
      </c>
      <c r="E1117" s="75" t="s">
        <v>451</v>
      </c>
      <c r="F1117" s="27" t="s">
        <v>1233</v>
      </c>
      <c r="G1117" s="39" t="s">
        <v>367</v>
      </c>
      <c r="H1117" s="40">
        <v>415900033</v>
      </c>
      <c r="I1117" s="80">
        <f>SUMIF(Tabla1[SKU AVANTE],'Comanda F'!G1117,Tabla1[PIEZAS])</f>
        <v>0</v>
      </c>
      <c r="J1117" s="46">
        <v>28</v>
      </c>
      <c r="K1117" s="29">
        <f t="shared" si="68"/>
        <v>0</v>
      </c>
      <c r="L1117" s="28">
        <f t="shared" si="70"/>
        <v>32.479999999999997</v>
      </c>
      <c r="M1117" s="30">
        <f t="shared" si="71"/>
        <v>0</v>
      </c>
    </row>
    <row r="1118" spans="1:13" x14ac:dyDescent="0.25">
      <c r="A1118" s="26">
        <v>39028</v>
      </c>
      <c r="B1118" s="25" t="s">
        <v>1365</v>
      </c>
      <c r="C1118" s="26" t="str">
        <f t="shared" si="69"/>
        <v>05264</v>
      </c>
      <c r="D1118" s="26">
        <v>3</v>
      </c>
      <c r="E1118" s="75" t="s">
        <v>451</v>
      </c>
      <c r="F1118" s="27" t="s">
        <v>1234</v>
      </c>
      <c r="G1118" s="39" t="s">
        <v>369</v>
      </c>
      <c r="H1118" s="40">
        <v>415900041</v>
      </c>
      <c r="I1118" s="80">
        <f>SUMIF(Tabla1[SKU AVANTE],'Comanda F'!G1118,Tabla1[PIEZAS])</f>
        <v>0</v>
      </c>
      <c r="J1118" s="46">
        <v>28</v>
      </c>
      <c r="K1118" s="29">
        <f t="shared" si="68"/>
        <v>0</v>
      </c>
      <c r="L1118" s="28">
        <f t="shared" si="70"/>
        <v>32.479999999999997</v>
      </c>
      <c r="M1118" s="30">
        <f t="shared" si="71"/>
        <v>0</v>
      </c>
    </row>
    <row r="1119" spans="1:13" x14ac:dyDescent="0.25">
      <c r="A1119" s="26">
        <v>39028</v>
      </c>
      <c r="B1119" s="25" t="s">
        <v>1365</v>
      </c>
      <c r="C1119" s="26" t="str">
        <f t="shared" si="69"/>
        <v>05264</v>
      </c>
      <c r="D1119" s="26">
        <v>4</v>
      </c>
      <c r="E1119" s="75" t="s">
        <v>451</v>
      </c>
      <c r="F1119" s="27" t="s">
        <v>1235</v>
      </c>
      <c r="G1119" s="39" t="s">
        <v>368</v>
      </c>
      <c r="H1119" s="40">
        <v>415900037</v>
      </c>
      <c r="I1119" s="80">
        <f>SUMIF(Tabla1[SKU AVANTE],'Comanda F'!G1119,Tabla1[PIEZAS])</f>
        <v>0</v>
      </c>
      <c r="J1119" s="46">
        <v>33.799999999999997</v>
      </c>
      <c r="K1119" s="29">
        <f t="shared" si="68"/>
        <v>0</v>
      </c>
      <c r="L1119" s="28">
        <f t="shared" si="70"/>
        <v>39.207999999999991</v>
      </c>
      <c r="M1119" s="30">
        <f t="shared" si="71"/>
        <v>0</v>
      </c>
    </row>
    <row r="1120" spans="1:13" x14ac:dyDescent="0.25">
      <c r="A1120" s="26">
        <v>39028</v>
      </c>
      <c r="B1120" s="25" t="s">
        <v>1365</v>
      </c>
      <c r="C1120" s="26" t="str">
        <f t="shared" si="69"/>
        <v>05264</v>
      </c>
      <c r="D1120" s="26">
        <v>5</v>
      </c>
      <c r="E1120" s="75" t="s">
        <v>451</v>
      </c>
      <c r="F1120" s="27" t="s">
        <v>1245</v>
      </c>
      <c r="G1120" s="39" t="s">
        <v>371</v>
      </c>
      <c r="H1120" s="40">
        <v>415900049</v>
      </c>
      <c r="I1120" s="80">
        <f>SUMIF(Tabla1[SKU AVANTE],'Comanda F'!G1120,Tabla1[PIEZAS])</f>
        <v>0</v>
      </c>
      <c r="J1120" s="46">
        <v>33.799999999999997</v>
      </c>
      <c r="K1120" s="29">
        <f t="shared" si="68"/>
        <v>0</v>
      </c>
      <c r="L1120" s="28">
        <f t="shared" si="70"/>
        <v>39.207999999999991</v>
      </c>
      <c r="M1120" s="30">
        <f t="shared" si="71"/>
        <v>0</v>
      </c>
    </row>
    <row r="1121" spans="1:13" x14ac:dyDescent="0.25">
      <c r="A1121" s="26">
        <v>39028</v>
      </c>
      <c r="B1121" s="25" t="s">
        <v>1365</v>
      </c>
      <c r="C1121" s="26" t="str">
        <f t="shared" si="69"/>
        <v>06560</v>
      </c>
      <c r="D1121" s="26">
        <v>1</v>
      </c>
      <c r="E1121" s="75" t="s">
        <v>453</v>
      </c>
      <c r="F1121" s="27" t="s">
        <v>1255</v>
      </c>
      <c r="G1121" s="39" t="s">
        <v>375</v>
      </c>
      <c r="H1121" s="40">
        <v>415900046</v>
      </c>
      <c r="I1121" s="80">
        <f>SUMIF(Tabla1[SKU AVANTE],'Comanda F'!G1121,Tabla1[PIEZAS])</f>
        <v>0</v>
      </c>
      <c r="J1121" s="46">
        <v>28</v>
      </c>
      <c r="K1121" s="29">
        <f t="shared" si="68"/>
        <v>0</v>
      </c>
      <c r="L1121" s="28">
        <f t="shared" si="70"/>
        <v>32.479999999999997</v>
      </c>
      <c r="M1121" s="30">
        <f t="shared" si="71"/>
        <v>0</v>
      </c>
    </row>
    <row r="1122" spans="1:13" x14ac:dyDescent="0.25">
      <c r="A1122" s="26">
        <v>39028</v>
      </c>
      <c r="B1122" s="25" t="s">
        <v>1365</v>
      </c>
      <c r="C1122" s="26" t="str">
        <f t="shared" si="69"/>
        <v>06560</v>
      </c>
      <c r="D1122" s="26">
        <v>2</v>
      </c>
      <c r="E1122" s="75" t="s">
        <v>453</v>
      </c>
      <c r="F1122" s="27" t="s">
        <v>1233</v>
      </c>
      <c r="G1122" s="39" t="s">
        <v>372</v>
      </c>
      <c r="H1122" s="40">
        <v>415900034</v>
      </c>
      <c r="I1122" s="80">
        <f>SUMIF(Tabla1[SKU AVANTE],'Comanda F'!G1122,Tabla1[PIEZAS])</f>
        <v>0</v>
      </c>
      <c r="J1122" s="46">
        <v>28</v>
      </c>
      <c r="K1122" s="29">
        <f t="shared" si="68"/>
        <v>0</v>
      </c>
      <c r="L1122" s="28">
        <f t="shared" si="70"/>
        <v>32.479999999999997</v>
      </c>
      <c r="M1122" s="30">
        <f t="shared" si="71"/>
        <v>0</v>
      </c>
    </row>
    <row r="1123" spans="1:13" x14ac:dyDescent="0.25">
      <c r="A1123" s="26">
        <v>39028</v>
      </c>
      <c r="B1123" s="25" t="s">
        <v>1365</v>
      </c>
      <c r="C1123" s="26" t="str">
        <f t="shared" si="69"/>
        <v>06560</v>
      </c>
      <c r="D1123" s="26">
        <v>3</v>
      </c>
      <c r="E1123" s="75" t="s">
        <v>453</v>
      </c>
      <c r="F1123" s="27" t="s">
        <v>1234</v>
      </c>
      <c r="G1123" s="39" t="s">
        <v>374</v>
      </c>
      <c r="H1123" s="40">
        <v>415900042</v>
      </c>
      <c r="I1123" s="80">
        <f>SUMIF(Tabla1[SKU AVANTE],'Comanda F'!G1123,Tabla1[PIEZAS])</f>
        <v>0</v>
      </c>
      <c r="J1123" s="46">
        <v>28</v>
      </c>
      <c r="K1123" s="29">
        <f t="shared" si="68"/>
        <v>0</v>
      </c>
      <c r="L1123" s="28">
        <f t="shared" si="70"/>
        <v>32.479999999999997</v>
      </c>
      <c r="M1123" s="30">
        <f t="shared" si="71"/>
        <v>0</v>
      </c>
    </row>
    <row r="1124" spans="1:13" x14ac:dyDescent="0.25">
      <c r="A1124" s="26">
        <v>39028</v>
      </c>
      <c r="B1124" s="25" t="s">
        <v>1365</v>
      </c>
      <c r="C1124" s="26" t="str">
        <f t="shared" si="69"/>
        <v>06560</v>
      </c>
      <c r="D1124" s="26">
        <v>4</v>
      </c>
      <c r="E1124" s="75" t="s">
        <v>453</v>
      </c>
      <c r="F1124" s="27" t="s">
        <v>1235</v>
      </c>
      <c r="G1124" s="39" t="s">
        <v>373</v>
      </c>
      <c r="H1124" s="40">
        <v>415900038</v>
      </c>
      <c r="I1124" s="80">
        <f>SUMIF(Tabla1[SKU AVANTE],'Comanda F'!G1124,Tabla1[PIEZAS])</f>
        <v>0</v>
      </c>
      <c r="J1124" s="46">
        <v>33.799999999999997</v>
      </c>
      <c r="K1124" s="29">
        <f t="shared" si="68"/>
        <v>0</v>
      </c>
      <c r="L1124" s="28">
        <f t="shared" si="70"/>
        <v>39.207999999999991</v>
      </c>
      <c r="M1124" s="30">
        <f t="shared" si="71"/>
        <v>0</v>
      </c>
    </row>
    <row r="1125" spans="1:13" x14ac:dyDescent="0.25">
      <c r="A1125" s="26">
        <v>39028</v>
      </c>
      <c r="B1125" s="25" t="s">
        <v>1365</v>
      </c>
      <c r="C1125" s="26" t="str">
        <f t="shared" si="69"/>
        <v>06560</v>
      </c>
      <c r="D1125" s="26">
        <v>5</v>
      </c>
      <c r="E1125" s="75" t="s">
        <v>453</v>
      </c>
      <c r="F1125" s="27" t="s">
        <v>1245</v>
      </c>
      <c r="G1125" s="39" t="s">
        <v>376</v>
      </c>
      <c r="H1125" s="40">
        <v>415900050</v>
      </c>
      <c r="I1125" s="80">
        <f>SUMIF(Tabla1[SKU AVANTE],'Comanda F'!G1125,Tabla1[PIEZAS])</f>
        <v>0</v>
      </c>
      <c r="J1125" s="46">
        <v>33.799999999999997</v>
      </c>
      <c r="K1125" s="29">
        <f t="shared" si="68"/>
        <v>0</v>
      </c>
      <c r="L1125" s="28">
        <f t="shared" si="70"/>
        <v>39.207999999999991</v>
      </c>
      <c r="M1125" s="30">
        <f t="shared" si="71"/>
        <v>0</v>
      </c>
    </row>
    <row r="1126" spans="1:13" x14ac:dyDescent="0.25">
      <c r="A1126" s="26">
        <v>39028</v>
      </c>
      <c r="B1126" s="25" t="s">
        <v>1365</v>
      </c>
      <c r="C1126" s="26" t="str">
        <f t="shared" si="69"/>
        <v>05172</v>
      </c>
      <c r="D1126" s="26">
        <v>1</v>
      </c>
      <c r="E1126" s="75" t="s">
        <v>454</v>
      </c>
      <c r="F1126" s="27" t="s">
        <v>1255</v>
      </c>
      <c r="G1126" s="39" t="s">
        <v>380</v>
      </c>
      <c r="H1126" s="40">
        <v>415900020</v>
      </c>
      <c r="I1126" s="80">
        <f>SUMIF(Tabla1[SKU AVANTE],'Comanda F'!G1126,Tabla1[PIEZAS])</f>
        <v>0</v>
      </c>
      <c r="J1126" s="46">
        <v>28</v>
      </c>
      <c r="K1126" s="29">
        <f t="shared" si="68"/>
        <v>0</v>
      </c>
      <c r="L1126" s="28">
        <f t="shared" si="70"/>
        <v>32.479999999999997</v>
      </c>
      <c r="M1126" s="30">
        <f t="shared" si="71"/>
        <v>0</v>
      </c>
    </row>
    <row r="1127" spans="1:13" x14ac:dyDescent="0.25">
      <c r="A1127" s="26">
        <v>39028</v>
      </c>
      <c r="B1127" s="25" t="s">
        <v>1365</v>
      </c>
      <c r="C1127" s="26" t="str">
        <f t="shared" si="69"/>
        <v>05172</v>
      </c>
      <c r="D1127" s="26">
        <v>2</v>
      </c>
      <c r="E1127" s="75" t="s">
        <v>454</v>
      </c>
      <c r="F1127" s="27" t="s">
        <v>1233</v>
      </c>
      <c r="G1127" s="39" t="s">
        <v>377</v>
      </c>
      <c r="H1127" s="40">
        <v>415900002</v>
      </c>
      <c r="I1127" s="80">
        <f>SUMIF(Tabla1[SKU AVANTE],'Comanda F'!G1127,Tabla1[PIEZAS])</f>
        <v>0</v>
      </c>
      <c r="J1127" s="46">
        <v>28</v>
      </c>
      <c r="K1127" s="29">
        <f t="shared" si="68"/>
        <v>0</v>
      </c>
      <c r="L1127" s="28">
        <f t="shared" si="70"/>
        <v>32.479999999999997</v>
      </c>
      <c r="M1127" s="30">
        <f t="shared" si="71"/>
        <v>0</v>
      </c>
    </row>
    <row r="1128" spans="1:13" x14ac:dyDescent="0.25">
      <c r="A1128" s="26">
        <v>39028</v>
      </c>
      <c r="B1128" s="25" t="s">
        <v>1365</v>
      </c>
      <c r="C1128" s="26" t="str">
        <f t="shared" si="69"/>
        <v>05172</v>
      </c>
      <c r="D1128" s="26">
        <v>3</v>
      </c>
      <c r="E1128" s="75" t="s">
        <v>454</v>
      </c>
      <c r="F1128" s="27" t="s">
        <v>1234</v>
      </c>
      <c r="G1128" s="39" t="s">
        <v>379</v>
      </c>
      <c r="H1128" s="40">
        <v>415900014</v>
      </c>
      <c r="I1128" s="80">
        <f>SUMIF(Tabla1[SKU AVANTE],'Comanda F'!G1128,Tabla1[PIEZAS])</f>
        <v>0</v>
      </c>
      <c r="J1128" s="46">
        <v>28</v>
      </c>
      <c r="K1128" s="29">
        <f t="shared" si="68"/>
        <v>0</v>
      </c>
      <c r="L1128" s="28">
        <f t="shared" si="70"/>
        <v>32.479999999999997</v>
      </c>
      <c r="M1128" s="30">
        <f t="shared" si="71"/>
        <v>0</v>
      </c>
    </row>
    <row r="1129" spans="1:13" x14ac:dyDescent="0.25">
      <c r="A1129" s="26">
        <v>39028</v>
      </c>
      <c r="B1129" s="25" t="s">
        <v>1365</v>
      </c>
      <c r="C1129" s="26" t="str">
        <f t="shared" si="69"/>
        <v>05172</v>
      </c>
      <c r="D1129" s="26">
        <v>4</v>
      </c>
      <c r="E1129" s="75" t="s">
        <v>454</v>
      </c>
      <c r="F1129" s="27" t="s">
        <v>1235</v>
      </c>
      <c r="G1129" s="39" t="s">
        <v>378</v>
      </c>
      <c r="H1129" s="40">
        <v>415900008</v>
      </c>
      <c r="I1129" s="80">
        <f>SUMIF(Tabla1[SKU AVANTE],'Comanda F'!G1129,Tabla1[PIEZAS])</f>
        <v>0</v>
      </c>
      <c r="J1129" s="46">
        <v>33.799999999999997</v>
      </c>
      <c r="K1129" s="29">
        <f t="shared" si="68"/>
        <v>0</v>
      </c>
      <c r="L1129" s="28">
        <f t="shared" si="70"/>
        <v>39.207999999999991</v>
      </c>
      <c r="M1129" s="30">
        <f t="shared" si="71"/>
        <v>0</v>
      </c>
    </row>
    <row r="1130" spans="1:13" x14ac:dyDescent="0.25">
      <c r="A1130" s="26">
        <v>39028</v>
      </c>
      <c r="B1130" s="25" t="s">
        <v>1365</v>
      </c>
      <c r="C1130" s="26" t="str">
        <f t="shared" si="69"/>
        <v>05172</v>
      </c>
      <c r="D1130" s="26">
        <v>5</v>
      </c>
      <c r="E1130" s="75" t="s">
        <v>454</v>
      </c>
      <c r="F1130" s="27" t="s">
        <v>1245</v>
      </c>
      <c r="G1130" s="39" t="s">
        <v>381</v>
      </c>
      <c r="H1130" s="40">
        <v>415900026</v>
      </c>
      <c r="I1130" s="80">
        <f>SUMIF(Tabla1[SKU AVANTE],'Comanda F'!G1130,Tabla1[PIEZAS])</f>
        <v>0</v>
      </c>
      <c r="J1130" s="46">
        <v>33.799999999999997</v>
      </c>
      <c r="K1130" s="29">
        <f t="shared" si="68"/>
        <v>0</v>
      </c>
      <c r="L1130" s="28">
        <f t="shared" si="70"/>
        <v>39.207999999999991</v>
      </c>
      <c r="M1130" s="30">
        <f t="shared" si="71"/>
        <v>0</v>
      </c>
    </row>
    <row r="1131" spans="1:13" x14ac:dyDescent="0.25">
      <c r="A1131" s="26">
        <v>39028</v>
      </c>
      <c r="B1131" s="25" t="s">
        <v>1365</v>
      </c>
      <c r="C1131" s="26" t="str">
        <f t="shared" si="69"/>
        <v>A5301</v>
      </c>
      <c r="D1131" s="26">
        <v>1</v>
      </c>
      <c r="E1131" s="75" t="s">
        <v>461</v>
      </c>
      <c r="F1131" s="27" t="s">
        <v>1255</v>
      </c>
      <c r="G1131" s="39" t="s">
        <v>385</v>
      </c>
      <c r="H1131" s="40">
        <v>415900022</v>
      </c>
      <c r="I1131" s="80">
        <f>SUMIF(Tabla1[SKU AVANTE],'Comanda F'!G1131,Tabla1[PIEZAS])</f>
        <v>0</v>
      </c>
      <c r="J1131" s="46">
        <v>28</v>
      </c>
      <c r="K1131" s="29">
        <f t="shared" si="68"/>
        <v>0</v>
      </c>
      <c r="L1131" s="28">
        <f t="shared" si="70"/>
        <v>32.479999999999997</v>
      </c>
      <c r="M1131" s="30">
        <f t="shared" si="71"/>
        <v>0</v>
      </c>
    </row>
    <row r="1132" spans="1:13" x14ac:dyDescent="0.25">
      <c r="A1132" s="26">
        <v>39028</v>
      </c>
      <c r="B1132" s="25" t="s">
        <v>1365</v>
      </c>
      <c r="C1132" s="26" t="str">
        <f t="shared" si="69"/>
        <v>A5301</v>
      </c>
      <c r="D1132" s="26">
        <v>2</v>
      </c>
      <c r="E1132" s="75" t="s">
        <v>461</v>
      </c>
      <c r="F1132" s="27" t="s">
        <v>1233</v>
      </c>
      <c r="G1132" s="39" t="s">
        <v>382</v>
      </c>
      <c r="H1132" s="40">
        <v>415900004</v>
      </c>
      <c r="I1132" s="80">
        <f>SUMIF(Tabla1[SKU AVANTE],'Comanda F'!G1132,Tabla1[PIEZAS])</f>
        <v>0</v>
      </c>
      <c r="J1132" s="46">
        <v>28</v>
      </c>
      <c r="K1132" s="29">
        <f t="shared" si="68"/>
        <v>0</v>
      </c>
      <c r="L1132" s="28">
        <f t="shared" si="70"/>
        <v>32.479999999999997</v>
      </c>
      <c r="M1132" s="30">
        <f t="shared" si="71"/>
        <v>0</v>
      </c>
    </row>
    <row r="1133" spans="1:13" x14ac:dyDescent="0.25">
      <c r="A1133" s="26">
        <v>39028</v>
      </c>
      <c r="B1133" s="25" t="s">
        <v>1365</v>
      </c>
      <c r="C1133" s="26" t="str">
        <f t="shared" si="69"/>
        <v>A5301</v>
      </c>
      <c r="D1133" s="26">
        <v>3</v>
      </c>
      <c r="E1133" s="75" t="s">
        <v>461</v>
      </c>
      <c r="F1133" s="27" t="s">
        <v>1234</v>
      </c>
      <c r="G1133" s="39" t="s">
        <v>384</v>
      </c>
      <c r="H1133" s="40">
        <v>415900016</v>
      </c>
      <c r="I1133" s="80">
        <f>SUMIF(Tabla1[SKU AVANTE],'Comanda F'!G1133,Tabla1[PIEZAS])</f>
        <v>0</v>
      </c>
      <c r="J1133" s="46">
        <v>28</v>
      </c>
      <c r="K1133" s="29">
        <f t="shared" si="68"/>
        <v>0</v>
      </c>
      <c r="L1133" s="28">
        <f t="shared" si="70"/>
        <v>32.479999999999997</v>
      </c>
      <c r="M1133" s="30">
        <f t="shared" si="71"/>
        <v>0</v>
      </c>
    </row>
    <row r="1134" spans="1:13" x14ac:dyDescent="0.25">
      <c r="A1134" s="26">
        <v>39028</v>
      </c>
      <c r="B1134" s="25" t="s">
        <v>1365</v>
      </c>
      <c r="C1134" s="26" t="str">
        <f t="shared" si="69"/>
        <v>A5301</v>
      </c>
      <c r="D1134" s="26">
        <v>4</v>
      </c>
      <c r="E1134" s="75" t="s">
        <v>461</v>
      </c>
      <c r="F1134" s="27" t="s">
        <v>1235</v>
      </c>
      <c r="G1134" s="39" t="s">
        <v>383</v>
      </c>
      <c r="H1134" s="40">
        <v>415900010</v>
      </c>
      <c r="I1134" s="80">
        <f>SUMIF(Tabla1[SKU AVANTE],'Comanda F'!G1134,Tabla1[PIEZAS])</f>
        <v>0</v>
      </c>
      <c r="J1134" s="46">
        <v>33.799999999999997</v>
      </c>
      <c r="K1134" s="29">
        <f t="shared" si="68"/>
        <v>0</v>
      </c>
      <c r="L1134" s="28">
        <f t="shared" si="70"/>
        <v>39.207999999999991</v>
      </c>
      <c r="M1134" s="30">
        <f t="shared" si="71"/>
        <v>0</v>
      </c>
    </row>
    <row r="1135" spans="1:13" x14ac:dyDescent="0.25">
      <c r="A1135" s="26">
        <v>39028</v>
      </c>
      <c r="B1135" s="25" t="s">
        <v>1365</v>
      </c>
      <c r="C1135" s="26" t="str">
        <f t="shared" si="69"/>
        <v>A5301</v>
      </c>
      <c r="D1135" s="26">
        <v>5</v>
      </c>
      <c r="E1135" s="75" t="s">
        <v>461</v>
      </c>
      <c r="F1135" s="27" t="s">
        <v>1245</v>
      </c>
      <c r="G1135" s="39" t="s">
        <v>386</v>
      </c>
      <c r="H1135" s="40">
        <v>415900028</v>
      </c>
      <c r="I1135" s="80">
        <f>SUMIF(Tabla1[SKU AVANTE],'Comanda F'!G1135,Tabla1[PIEZAS])</f>
        <v>0</v>
      </c>
      <c r="J1135" s="46">
        <v>33.799999999999997</v>
      </c>
      <c r="K1135" s="29">
        <f t="shared" si="68"/>
        <v>0</v>
      </c>
      <c r="L1135" s="28">
        <f t="shared" si="70"/>
        <v>39.207999999999991</v>
      </c>
      <c r="M1135" s="30">
        <f t="shared" si="71"/>
        <v>0</v>
      </c>
    </row>
    <row r="1136" spans="1:13" x14ac:dyDescent="0.25">
      <c r="A1136" s="26">
        <v>39028</v>
      </c>
      <c r="B1136" s="25" t="s">
        <v>1365</v>
      </c>
      <c r="C1136" s="26" t="str">
        <f t="shared" si="69"/>
        <v>05508</v>
      </c>
      <c r="D1136" s="26">
        <v>1</v>
      </c>
      <c r="E1136" s="75" t="s">
        <v>455</v>
      </c>
      <c r="F1136" s="27" t="s">
        <v>1255</v>
      </c>
      <c r="G1136" s="39" t="s">
        <v>390</v>
      </c>
      <c r="H1136" s="40">
        <v>415900021</v>
      </c>
      <c r="I1136" s="80">
        <f>SUMIF(Tabla1[SKU AVANTE],'Comanda F'!G1136,Tabla1[PIEZAS])</f>
        <v>0</v>
      </c>
      <c r="J1136" s="46">
        <v>28</v>
      </c>
      <c r="K1136" s="29">
        <f t="shared" si="68"/>
        <v>0</v>
      </c>
      <c r="L1136" s="28">
        <f t="shared" si="70"/>
        <v>32.479999999999997</v>
      </c>
      <c r="M1136" s="30">
        <f t="shared" si="71"/>
        <v>0</v>
      </c>
    </row>
    <row r="1137" spans="1:13" x14ac:dyDescent="0.25">
      <c r="A1137" s="26">
        <v>39028</v>
      </c>
      <c r="B1137" s="25" t="s">
        <v>1365</v>
      </c>
      <c r="C1137" s="26" t="str">
        <f t="shared" si="69"/>
        <v>05508</v>
      </c>
      <c r="D1137" s="26">
        <v>2</v>
      </c>
      <c r="E1137" s="75" t="s">
        <v>455</v>
      </c>
      <c r="F1137" s="27" t="s">
        <v>1233</v>
      </c>
      <c r="G1137" s="39" t="s">
        <v>387</v>
      </c>
      <c r="H1137" s="40">
        <v>415900003</v>
      </c>
      <c r="I1137" s="80">
        <f>SUMIF(Tabla1[SKU AVANTE],'Comanda F'!G1137,Tabla1[PIEZAS])</f>
        <v>0</v>
      </c>
      <c r="J1137" s="46">
        <v>28</v>
      </c>
      <c r="K1137" s="29">
        <f t="shared" si="68"/>
        <v>0</v>
      </c>
      <c r="L1137" s="28">
        <f t="shared" si="70"/>
        <v>32.479999999999997</v>
      </c>
      <c r="M1137" s="30">
        <f t="shared" si="71"/>
        <v>0</v>
      </c>
    </row>
    <row r="1138" spans="1:13" x14ac:dyDescent="0.25">
      <c r="A1138" s="26">
        <v>39028</v>
      </c>
      <c r="B1138" s="25" t="s">
        <v>1365</v>
      </c>
      <c r="C1138" s="26" t="str">
        <f t="shared" si="69"/>
        <v>05508</v>
      </c>
      <c r="D1138" s="26">
        <v>3</v>
      </c>
      <c r="E1138" s="75" t="s">
        <v>455</v>
      </c>
      <c r="F1138" s="27" t="s">
        <v>1234</v>
      </c>
      <c r="G1138" s="39" t="s">
        <v>389</v>
      </c>
      <c r="H1138" s="40">
        <v>415900015</v>
      </c>
      <c r="I1138" s="80">
        <f>SUMIF(Tabla1[SKU AVANTE],'Comanda F'!G1138,Tabla1[PIEZAS])</f>
        <v>0</v>
      </c>
      <c r="J1138" s="46">
        <v>28</v>
      </c>
      <c r="K1138" s="29">
        <f t="shared" si="68"/>
        <v>0</v>
      </c>
      <c r="L1138" s="28">
        <f t="shared" si="70"/>
        <v>32.479999999999997</v>
      </c>
      <c r="M1138" s="30">
        <f t="shared" si="71"/>
        <v>0</v>
      </c>
    </row>
    <row r="1139" spans="1:13" x14ac:dyDescent="0.25">
      <c r="A1139" s="26">
        <v>39028</v>
      </c>
      <c r="B1139" s="25" t="s">
        <v>1365</v>
      </c>
      <c r="C1139" s="26" t="str">
        <f t="shared" si="69"/>
        <v>05508</v>
      </c>
      <c r="D1139" s="26">
        <v>4</v>
      </c>
      <c r="E1139" s="75" t="s">
        <v>455</v>
      </c>
      <c r="F1139" s="27" t="s">
        <v>1235</v>
      </c>
      <c r="G1139" s="39" t="s">
        <v>388</v>
      </c>
      <c r="H1139" s="40">
        <v>415900009</v>
      </c>
      <c r="I1139" s="80">
        <f>SUMIF(Tabla1[SKU AVANTE],'Comanda F'!G1139,Tabla1[PIEZAS])</f>
        <v>0</v>
      </c>
      <c r="J1139" s="46">
        <v>33.799999999999997</v>
      </c>
      <c r="K1139" s="29">
        <f t="shared" si="68"/>
        <v>0</v>
      </c>
      <c r="L1139" s="28">
        <f t="shared" si="70"/>
        <v>39.207999999999991</v>
      </c>
      <c r="M1139" s="30">
        <f t="shared" si="71"/>
        <v>0</v>
      </c>
    </row>
    <row r="1140" spans="1:13" x14ac:dyDescent="0.25">
      <c r="A1140" s="26">
        <v>39028</v>
      </c>
      <c r="B1140" s="25" t="s">
        <v>1365</v>
      </c>
      <c r="C1140" s="26" t="str">
        <f t="shared" si="69"/>
        <v>05508</v>
      </c>
      <c r="D1140" s="26">
        <v>5</v>
      </c>
      <c r="E1140" s="75" t="s">
        <v>455</v>
      </c>
      <c r="F1140" s="27" t="s">
        <v>1245</v>
      </c>
      <c r="G1140" s="39" t="s">
        <v>391</v>
      </c>
      <c r="H1140" s="40">
        <v>415900027</v>
      </c>
      <c r="I1140" s="80">
        <f>SUMIF(Tabla1[SKU AVANTE],'Comanda F'!G1140,Tabla1[PIEZAS])</f>
        <v>0</v>
      </c>
      <c r="J1140" s="46">
        <v>33.799999999999997</v>
      </c>
      <c r="K1140" s="29">
        <f t="shared" si="68"/>
        <v>0</v>
      </c>
      <c r="L1140" s="28">
        <f t="shared" si="70"/>
        <v>39.207999999999991</v>
      </c>
      <c r="M1140" s="30">
        <f t="shared" si="71"/>
        <v>0</v>
      </c>
    </row>
    <row r="1141" spans="1:13" x14ac:dyDescent="0.25">
      <c r="A1141" s="26">
        <v>39028</v>
      </c>
      <c r="B1141" s="25" t="s">
        <v>1365</v>
      </c>
      <c r="C1141" s="26" t="str">
        <f t="shared" si="69"/>
        <v>A5432</v>
      </c>
      <c r="D1141" s="26">
        <v>1</v>
      </c>
      <c r="E1141" s="75" t="s">
        <v>458</v>
      </c>
      <c r="F1141" s="27" t="s">
        <v>1255</v>
      </c>
      <c r="G1141" s="39" t="s">
        <v>395</v>
      </c>
      <c r="H1141" s="40">
        <v>415900023</v>
      </c>
      <c r="I1141" s="80">
        <f>SUMIF(Tabla1[SKU AVANTE],'Comanda F'!G1141,Tabla1[PIEZAS])</f>
        <v>0</v>
      </c>
      <c r="J1141" s="46">
        <v>28</v>
      </c>
      <c r="K1141" s="29">
        <f t="shared" si="68"/>
        <v>0</v>
      </c>
      <c r="L1141" s="28">
        <f t="shared" si="70"/>
        <v>32.479999999999997</v>
      </c>
      <c r="M1141" s="30">
        <f t="shared" si="71"/>
        <v>0</v>
      </c>
    </row>
    <row r="1142" spans="1:13" x14ac:dyDescent="0.25">
      <c r="A1142" s="26">
        <v>39028</v>
      </c>
      <c r="B1142" s="25" t="s">
        <v>1365</v>
      </c>
      <c r="C1142" s="26" t="str">
        <f t="shared" si="69"/>
        <v>A5432</v>
      </c>
      <c r="D1142" s="26">
        <v>2</v>
      </c>
      <c r="E1142" s="75" t="s">
        <v>458</v>
      </c>
      <c r="F1142" s="27" t="s">
        <v>1233</v>
      </c>
      <c r="G1142" s="39" t="s">
        <v>392</v>
      </c>
      <c r="H1142" s="40">
        <v>415900005</v>
      </c>
      <c r="I1142" s="80">
        <f>SUMIF(Tabla1[SKU AVANTE],'Comanda F'!G1142,Tabla1[PIEZAS])</f>
        <v>0</v>
      </c>
      <c r="J1142" s="46">
        <v>28</v>
      </c>
      <c r="K1142" s="29">
        <f t="shared" si="68"/>
        <v>0</v>
      </c>
      <c r="L1142" s="28">
        <f t="shared" si="70"/>
        <v>32.479999999999997</v>
      </c>
      <c r="M1142" s="30">
        <f t="shared" si="71"/>
        <v>0</v>
      </c>
    </row>
    <row r="1143" spans="1:13" x14ac:dyDescent="0.25">
      <c r="A1143" s="26">
        <v>39028</v>
      </c>
      <c r="B1143" s="25" t="s">
        <v>1365</v>
      </c>
      <c r="C1143" s="26" t="str">
        <f t="shared" si="69"/>
        <v>A5432</v>
      </c>
      <c r="D1143" s="26">
        <v>3</v>
      </c>
      <c r="E1143" s="75" t="s">
        <v>458</v>
      </c>
      <c r="F1143" s="27" t="s">
        <v>1234</v>
      </c>
      <c r="G1143" s="39" t="s">
        <v>394</v>
      </c>
      <c r="H1143" s="40">
        <v>415900017</v>
      </c>
      <c r="I1143" s="80">
        <f>SUMIF(Tabla1[SKU AVANTE],'Comanda F'!G1143,Tabla1[PIEZAS])</f>
        <v>0</v>
      </c>
      <c r="J1143" s="46">
        <v>28</v>
      </c>
      <c r="K1143" s="29">
        <f t="shared" si="68"/>
        <v>0</v>
      </c>
      <c r="L1143" s="28">
        <f t="shared" si="70"/>
        <v>32.479999999999997</v>
      </c>
      <c r="M1143" s="30">
        <f t="shared" si="71"/>
        <v>0</v>
      </c>
    </row>
    <row r="1144" spans="1:13" x14ac:dyDescent="0.25">
      <c r="A1144" s="26">
        <v>39028</v>
      </c>
      <c r="B1144" s="25" t="s">
        <v>1365</v>
      </c>
      <c r="C1144" s="26" t="str">
        <f t="shared" si="69"/>
        <v>A5432</v>
      </c>
      <c r="D1144" s="26">
        <v>4</v>
      </c>
      <c r="E1144" s="75" t="s">
        <v>458</v>
      </c>
      <c r="F1144" s="27" t="s">
        <v>1235</v>
      </c>
      <c r="G1144" s="39" t="s">
        <v>393</v>
      </c>
      <c r="H1144" s="40">
        <v>415900011</v>
      </c>
      <c r="I1144" s="80">
        <f>SUMIF(Tabla1[SKU AVANTE],'Comanda F'!G1144,Tabla1[PIEZAS])</f>
        <v>0</v>
      </c>
      <c r="J1144" s="46">
        <v>33.799999999999997</v>
      </c>
      <c r="K1144" s="29">
        <f t="shared" si="68"/>
        <v>0</v>
      </c>
      <c r="L1144" s="28">
        <f t="shared" si="70"/>
        <v>39.207999999999991</v>
      </c>
      <c r="M1144" s="30">
        <f t="shared" si="71"/>
        <v>0</v>
      </c>
    </row>
    <row r="1145" spans="1:13" x14ac:dyDescent="0.25">
      <c r="A1145" s="26">
        <v>39028</v>
      </c>
      <c r="B1145" s="25" t="s">
        <v>1365</v>
      </c>
      <c r="C1145" s="26" t="str">
        <f t="shared" si="69"/>
        <v>A5432</v>
      </c>
      <c r="D1145" s="26">
        <v>5</v>
      </c>
      <c r="E1145" s="75" t="s">
        <v>458</v>
      </c>
      <c r="F1145" s="27" t="s">
        <v>1245</v>
      </c>
      <c r="G1145" s="39" t="s">
        <v>396</v>
      </c>
      <c r="H1145" s="40">
        <v>415900029</v>
      </c>
      <c r="I1145" s="80">
        <f>SUMIF(Tabla1[SKU AVANTE],'Comanda F'!G1145,Tabla1[PIEZAS])</f>
        <v>0</v>
      </c>
      <c r="J1145" s="46">
        <v>33.799999999999997</v>
      </c>
      <c r="K1145" s="29">
        <f t="shared" si="68"/>
        <v>0</v>
      </c>
      <c r="L1145" s="28">
        <f t="shared" si="70"/>
        <v>39.207999999999991</v>
      </c>
      <c r="M1145" s="30">
        <f t="shared" si="71"/>
        <v>0</v>
      </c>
    </row>
    <row r="1146" spans="1:13" x14ac:dyDescent="0.25">
      <c r="A1146" s="26">
        <v>39029</v>
      </c>
      <c r="B1146" s="25" t="s">
        <v>1366</v>
      </c>
      <c r="C1146" s="26" t="str">
        <f t="shared" si="69"/>
        <v>05404</v>
      </c>
      <c r="D1146" s="26">
        <v>1</v>
      </c>
      <c r="E1146" s="75" t="s">
        <v>446</v>
      </c>
      <c r="F1146" s="27" t="s">
        <v>1255</v>
      </c>
      <c r="G1146" s="39" t="s">
        <v>275</v>
      </c>
      <c r="H1146" s="40">
        <v>415905038</v>
      </c>
      <c r="I1146" s="80">
        <f>SUMIF(Tabla1[SKU AVANTE],'Comanda F'!G1146,Tabla1[PIEZAS])</f>
        <v>0</v>
      </c>
      <c r="J1146" s="46">
        <v>28</v>
      </c>
      <c r="K1146" s="29">
        <f t="shared" si="68"/>
        <v>0</v>
      </c>
      <c r="L1146" s="28">
        <f t="shared" si="70"/>
        <v>32.479999999999997</v>
      </c>
      <c r="M1146" s="30">
        <f t="shared" si="71"/>
        <v>0</v>
      </c>
    </row>
    <row r="1147" spans="1:13" x14ac:dyDescent="0.25">
      <c r="A1147" s="26">
        <v>39029</v>
      </c>
      <c r="B1147" s="25" t="s">
        <v>1366</v>
      </c>
      <c r="C1147" s="26" t="str">
        <f t="shared" si="69"/>
        <v>05404</v>
      </c>
      <c r="D1147" s="26">
        <v>2</v>
      </c>
      <c r="E1147" s="75" t="s">
        <v>446</v>
      </c>
      <c r="F1147" s="27" t="s">
        <v>1233</v>
      </c>
      <c r="G1147" s="39" t="s">
        <v>272</v>
      </c>
      <c r="H1147" s="40">
        <v>415905032</v>
      </c>
      <c r="I1147" s="80">
        <f>SUMIF(Tabla1[SKU AVANTE],'Comanda F'!G1147,Tabla1[PIEZAS])</f>
        <v>0</v>
      </c>
      <c r="J1147" s="46">
        <v>28</v>
      </c>
      <c r="K1147" s="29">
        <f t="shared" si="68"/>
        <v>0</v>
      </c>
      <c r="L1147" s="28">
        <f t="shared" si="70"/>
        <v>32.479999999999997</v>
      </c>
      <c r="M1147" s="30">
        <f t="shared" si="71"/>
        <v>0</v>
      </c>
    </row>
    <row r="1148" spans="1:13" x14ac:dyDescent="0.25">
      <c r="A1148" s="26">
        <v>39029</v>
      </c>
      <c r="B1148" s="25" t="s">
        <v>1366</v>
      </c>
      <c r="C1148" s="26" t="str">
        <f t="shared" si="69"/>
        <v>05404</v>
      </c>
      <c r="D1148" s="26">
        <v>3</v>
      </c>
      <c r="E1148" s="75" t="s">
        <v>446</v>
      </c>
      <c r="F1148" s="27" t="s">
        <v>1234</v>
      </c>
      <c r="G1148" s="39" t="s">
        <v>274</v>
      </c>
      <c r="H1148" s="40">
        <v>415905036</v>
      </c>
      <c r="I1148" s="80">
        <f>SUMIF(Tabla1[SKU AVANTE],'Comanda F'!G1148,Tabla1[PIEZAS])</f>
        <v>0</v>
      </c>
      <c r="J1148" s="46">
        <v>28</v>
      </c>
      <c r="K1148" s="29">
        <f t="shared" si="68"/>
        <v>0</v>
      </c>
      <c r="L1148" s="28">
        <f t="shared" si="70"/>
        <v>32.479999999999997</v>
      </c>
      <c r="M1148" s="30">
        <f t="shared" si="71"/>
        <v>0</v>
      </c>
    </row>
    <row r="1149" spans="1:13" x14ac:dyDescent="0.25">
      <c r="A1149" s="26">
        <v>39029</v>
      </c>
      <c r="B1149" s="25" t="s">
        <v>1366</v>
      </c>
      <c r="C1149" s="26" t="str">
        <f t="shared" si="69"/>
        <v>05404</v>
      </c>
      <c r="D1149" s="26">
        <v>4</v>
      </c>
      <c r="E1149" s="75" t="s">
        <v>446</v>
      </c>
      <c r="F1149" s="27" t="s">
        <v>1235</v>
      </c>
      <c r="G1149" s="39" t="s">
        <v>273</v>
      </c>
      <c r="H1149" s="40">
        <v>415905034</v>
      </c>
      <c r="I1149" s="80">
        <f>SUMIF(Tabla1[SKU AVANTE],'Comanda F'!G1149,Tabla1[PIEZAS])</f>
        <v>0</v>
      </c>
      <c r="J1149" s="46">
        <v>33.799999999999997</v>
      </c>
      <c r="K1149" s="29">
        <f t="shared" si="68"/>
        <v>0</v>
      </c>
      <c r="L1149" s="28">
        <f t="shared" si="70"/>
        <v>39.207999999999991</v>
      </c>
      <c r="M1149" s="30">
        <f t="shared" si="71"/>
        <v>0</v>
      </c>
    </row>
    <row r="1150" spans="1:13" x14ac:dyDescent="0.25">
      <c r="A1150" s="26">
        <v>39029</v>
      </c>
      <c r="B1150" s="25" t="s">
        <v>1366</v>
      </c>
      <c r="C1150" s="26" t="str">
        <f t="shared" si="69"/>
        <v>05404</v>
      </c>
      <c r="D1150" s="26">
        <v>5</v>
      </c>
      <c r="E1150" s="75" t="s">
        <v>446</v>
      </c>
      <c r="F1150" s="27" t="s">
        <v>1245</v>
      </c>
      <c r="G1150" s="39" t="s">
        <v>276</v>
      </c>
      <c r="H1150" s="40">
        <v>415905040</v>
      </c>
      <c r="I1150" s="80">
        <f>SUMIF(Tabla1[SKU AVANTE],'Comanda F'!G1150,Tabla1[PIEZAS])</f>
        <v>0</v>
      </c>
      <c r="J1150" s="46">
        <v>33.799999999999997</v>
      </c>
      <c r="K1150" s="29">
        <f t="shared" si="68"/>
        <v>0</v>
      </c>
      <c r="L1150" s="28">
        <f t="shared" si="70"/>
        <v>39.207999999999991</v>
      </c>
      <c r="M1150" s="30">
        <f t="shared" si="71"/>
        <v>0</v>
      </c>
    </row>
    <row r="1151" spans="1:13" x14ac:dyDescent="0.25">
      <c r="A1151" s="26">
        <v>39029</v>
      </c>
      <c r="B1151" s="25" t="s">
        <v>1366</v>
      </c>
      <c r="C1151" s="26" t="str">
        <f t="shared" si="69"/>
        <v>00207</v>
      </c>
      <c r="D1151" s="26">
        <v>1</v>
      </c>
      <c r="E1151" s="75" t="s">
        <v>447</v>
      </c>
      <c r="F1151" s="27" t="s">
        <v>1255</v>
      </c>
      <c r="G1151" s="39" t="s">
        <v>280</v>
      </c>
      <c r="H1151" s="40">
        <v>415905019</v>
      </c>
      <c r="I1151" s="80">
        <f>SUMIF(Tabla1[SKU AVANTE],'Comanda F'!G1151,Tabla1[PIEZAS])</f>
        <v>0</v>
      </c>
      <c r="J1151" s="46">
        <v>23.5</v>
      </c>
      <c r="K1151" s="29">
        <f t="shared" si="68"/>
        <v>0</v>
      </c>
      <c r="L1151" s="28">
        <f t="shared" si="70"/>
        <v>27.259999999999998</v>
      </c>
      <c r="M1151" s="30">
        <f t="shared" si="71"/>
        <v>0</v>
      </c>
    </row>
    <row r="1152" spans="1:13" x14ac:dyDescent="0.25">
      <c r="A1152" s="26">
        <v>39029</v>
      </c>
      <c r="B1152" s="25" t="s">
        <v>1366</v>
      </c>
      <c r="C1152" s="26" t="str">
        <f t="shared" si="69"/>
        <v>00207</v>
      </c>
      <c r="D1152" s="26">
        <v>2</v>
      </c>
      <c r="E1152" s="75" t="s">
        <v>447</v>
      </c>
      <c r="F1152" s="27" t="s">
        <v>1233</v>
      </c>
      <c r="G1152" s="39" t="s">
        <v>277</v>
      </c>
      <c r="H1152" s="40">
        <v>415905001</v>
      </c>
      <c r="I1152" s="80">
        <f>SUMIF(Tabla1[SKU AVANTE],'Comanda F'!G1152,Tabla1[PIEZAS])</f>
        <v>0</v>
      </c>
      <c r="J1152" s="46">
        <v>23.5</v>
      </c>
      <c r="K1152" s="29">
        <f t="shared" si="68"/>
        <v>0</v>
      </c>
      <c r="L1152" s="28">
        <f t="shared" si="70"/>
        <v>27.259999999999998</v>
      </c>
      <c r="M1152" s="30">
        <f t="shared" si="71"/>
        <v>0</v>
      </c>
    </row>
    <row r="1153" spans="1:13" x14ac:dyDescent="0.25">
      <c r="A1153" s="26">
        <v>39029</v>
      </c>
      <c r="B1153" s="25" t="s">
        <v>1366</v>
      </c>
      <c r="C1153" s="26" t="str">
        <f t="shared" si="69"/>
        <v>00207</v>
      </c>
      <c r="D1153" s="26">
        <v>3</v>
      </c>
      <c r="E1153" s="75" t="s">
        <v>447</v>
      </c>
      <c r="F1153" s="27" t="s">
        <v>1234</v>
      </c>
      <c r="G1153" s="39" t="s">
        <v>279</v>
      </c>
      <c r="H1153" s="40">
        <v>415905013</v>
      </c>
      <c r="I1153" s="80">
        <f>SUMIF(Tabla1[SKU AVANTE],'Comanda F'!G1153,Tabla1[PIEZAS])</f>
        <v>0</v>
      </c>
      <c r="J1153" s="46">
        <v>23.5</v>
      </c>
      <c r="K1153" s="29">
        <f t="shared" si="68"/>
        <v>0</v>
      </c>
      <c r="L1153" s="28">
        <f t="shared" si="70"/>
        <v>27.259999999999998</v>
      </c>
      <c r="M1153" s="30">
        <f t="shared" si="71"/>
        <v>0</v>
      </c>
    </row>
    <row r="1154" spans="1:13" x14ac:dyDescent="0.25">
      <c r="A1154" s="26">
        <v>39029</v>
      </c>
      <c r="B1154" s="25" t="s">
        <v>1366</v>
      </c>
      <c r="C1154" s="26" t="str">
        <f t="shared" si="69"/>
        <v>00207</v>
      </c>
      <c r="D1154" s="26">
        <v>4</v>
      </c>
      <c r="E1154" s="75" t="s">
        <v>447</v>
      </c>
      <c r="F1154" s="27" t="s">
        <v>1235</v>
      </c>
      <c r="G1154" s="39" t="s">
        <v>278</v>
      </c>
      <c r="H1154" s="40">
        <v>415905007</v>
      </c>
      <c r="I1154" s="80">
        <f>SUMIF(Tabla1[SKU AVANTE],'Comanda F'!G1154,Tabla1[PIEZAS])</f>
        <v>0</v>
      </c>
      <c r="J1154" s="46">
        <v>29.3</v>
      </c>
      <c r="K1154" s="29">
        <f t="shared" si="68"/>
        <v>0</v>
      </c>
      <c r="L1154" s="28">
        <f t="shared" si="70"/>
        <v>33.988</v>
      </c>
      <c r="M1154" s="30">
        <f t="shared" si="71"/>
        <v>0</v>
      </c>
    </row>
    <row r="1155" spans="1:13" x14ac:dyDescent="0.25">
      <c r="A1155" s="26">
        <v>39029</v>
      </c>
      <c r="B1155" s="25" t="s">
        <v>1366</v>
      </c>
      <c r="C1155" s="26" t="str">
        <f t="shared" si="69"/>
        <v>00207</v>
      </c>
      <c r="D1155" s="26">
        <v>5</v>
      </c>
      <c r="E1155" s="75" t="s">
        <v>447</v>
      </c>
      <c r="F1155" s="27" t="s">
        <v>1245</v>
      </c>
      <c r="G1155" s="39" t="s">
        <v>281</v>
      </c>
      <c r="H1155" s="40">
        <v>415905025</v>
      </c>
      <c r="I1155" s="80">
        <f>SUMIF(Tabla1[SKU AVANTE],'Comanda F'!G1155,Tabla1[PIEZAS])</f>
        <v>0</v>
      </c>
      <c r="J1155" s="46">
        <v>29.3</v>
      </c>
      <c r="K1155" s="29">
        <f t="shared" si="68"/>
        <v>0</v>
      </c>
      <c r="L1155" s="28">
        <f t="shared" si="70"/>
        <v>33.988</v>
      </c>
      <c r="M1155" s="30">
        <f t="shared" si="71"/>
        <v>0</v>
      </c>
    </row>
    <row r="1156" spans="1:13" x14ac:dyDescent="0.25">
      <c r="A1156" s="26">
        <v>39029</v>
      </c>
      <c r="B1156" s="25" t="s">
        <v>1366</v>
      </c>
      <c r="C1156" s="26" t="str">
        <f t="shared" si="69"/>
        <v>06420</v>
      </c>
      <c r="D1156" s="26">
        <v>1</v>
      </c>
      <c r="E1156" s="75" t="s">
        <v>449</v>
      </c>
      <c r="F1156" s="27" t="s">
        <v>1255</v>
      </c>
      <c r="G1156" s="39" t="s">
        <v>285</v>
      </c>
      <c r="H1156" s="40">
        <v>415905022</v>
      </c>
      <c r="I1156" s="80">
        <f>SUMIF(Tabla1[SKU AVANTE],'Comanda F'!G1156,Tabla1[PIEZAS])</f>
        <v>0</v>
      </c>
      <c r="J1156" s="46">
        <v>28</v>
      </c>
      <c r="K1156" s="29">
        <f t="shared" si="68"/>
        <v>0</v>
      </c>
      <c r="L1156" s="28">
        <f t="shared" si="70"/>
        <v>32.479999999999997</v>
      </c>
      <c r="M1156" s="30">
        <f t="shared" si="71"/>
        <v>0</v>
      </c>
    </row>
    <row r="1157" spans="1:13" x14ac:dyDescent="0.25">
      <c r="A1157" s="26">
        <v>39029</v>
      </c>
      <c r="B1157" s="25" t="s">
        <v>1366</v>
      </c>
      <c r="C1157" s="26" t="str">
        <f t="shared" si="69"/>
        <v>06420</v>
      </c>
      <c r="D1157" s="26">
        <v>2</v>
      </c>
      <c r="E1157" s="75" t="s">
        <v>449</v>
      </c>
      <c r="F1157" s="27" t="s">
        <v>1233</v>
      </c>
      <c r="G1157" s="39" t="s">
        <v>282</v>
      </c>
      <c r="H1157" s="40">
        <v>415905004</v>
      </c>
      <c r="I1157" s="80">
        <f>SUMIF(Tabla1[SKU AVANTE],'Comanda F'!G1157,Tabla1[PIEZAS])</f>
        <v>0</v>
      </c>
      <c r="J1157" s="46">
        <v>28</v>
      </c>
      <c r="K1157" s="29">
        <f t="shared" si="68"/>
        <v>0</v>
      </c>
      <c r="L1157" s="28">
        <f t="shared" si="70"/>
        <v>32.479999999999997</v>
      </c>
      <c r="M1157" s="30">
        <f t="shared" si="71"/>
        <v>0</v>
      </c>
    </row>
    <row r="1158" spans="1:13" x14ac:dyDescent="0.25">
      <c r="A1158" s="26">
        <v>39029</v>
      </c>
      <c r="B1158" s="25" t="s">
        <v>1366</v>
      </c>
      <c r="C1158" s="26" t="str">
        <f t="shared" si="69"/>
        <v>06420</v>
      </c>
      <c r="D1158" s="26">
        <v>3</v>
      </c>
      <c r="E1158" s="75" t="s">
        <v>449</v>
      </c>
      <c r="F1158" s="27" t="s">
        <v>1234</v>
      </c>
      <c r="G1158" s="39" t="s">
        <v>284</v>
      </c>
      <c r="H1158" s="40">
        <v>415905016</v>
      </c>
      <c r="I1158" s="80">
        <f>SUMIF(Tabla1[SKU AVANTE],'Comanda F'!G1158,Tabla1[PIEZAS])</f>
        <v>0</v>
      </c>
      <c r="J1158" s="46">
        <v>28</v>
      </c>
      <c r="K1158" s="29">
        <f t="shared" si="68"/>
        <v>0</v>
      </c>
      <c r="L1158" s="28">
        <f t="shared" si="70"/>
        <v>32.479999999999997</v>
      </c>
      <c r="M1158" s="30">
        <f t="shared" si="71"/>
        <v>0</v>
      </c>
    </row>
    <row r="1159" spans="1:13" x14ac:dyDescent="0.25">
      <c r="A1159" s="26">
        <v>39029</v>
      </c>
      <c r="B1159" s="25" t="s">
        <v>1366</v>
      </c>
      <c r="C1159" s="26" t="str">
        <f t="shared" si="69"/>
        <v>06420</v>
      </c>
      <c r="D1159" s="26">
        <v>4</v>
      </c>
      <c r="E1159" s="75" t="s">
        <v>449</v>
      </c>
      <c r="F1159" s="27" t="s">
        <v>1235</v>
      </c>
      <c r="G1159" s="39" t="s">
        <v>283</v>
      </c>
      <c r="H1159" s="40">
        <v>415905010</v>
      </c>
      <c r="I1159" s="80">
        <f>SUMIF(Tabla1[SKU AVANTE],'Comanda F'!G1159,Tabla1[PIEZAS])</f>
        <v>0</v>
      </c>
      <c r="J1159" s="46">
        <v>33.799999999999997</v>
      </c>
      <c r="K1159" s="29">
        <f t="shared" ref="K1159:K1222" si="72">I1159*J1159</f>
        <v>0</v>
      </c>
      <c r="L1159" s="28">
        <f t="shared" si="70"/>
        <v>39.207999999999991</v>
      </c>
      <c r="M1159" s="30">
        <f t="shared" si="71"/>
        <v>0</v>
      </c>
    </row>
    <row r="1160" spans="1:13" x14ac:dyDescent="0.25">
      <c r="A1160" s="26">
        <v>39029</v>
      </c>
      <c r="B1160" s="25" t="s">
        <v>1366</v>
      </c>
      <c r="C1160" s="26" t="str">
        <f t="shared" ref="C1160:C1223" si="73">RIGHT(G1160,5)</f>
        <v>06420</v>
      </c>
      <c r="D1160" s="26">
        <v>5</v>
      </c>
      <c r="E1160" s="75" t="s">
        <v>449</v>
      </c>
      <c r="F1160" s="27" t="s">
        <v>1245</v>
      </c>
      <c r="G1160" s="39" t="s">
        <v>286</v>
      </c>
      <c r="H1160" s="40">
        <v>415905028</v>
      </c>
      <c r="I1160" s="80">
        <f>SUMIF(Tabla1[SKU AVANTE],'Comanda F'!G1160,Tabla1[PIEZAS])</f>
        <v>0</v>
      </c>
      <c r="J1160" s="46">
        <v>33.799999999999997</v>
      </c>
      <c r="K1160" s="29">
        <f t="shared" si="72"/>
        <v>0</v>
      </c>
      <c r="L1160" s="28">
        <f t="shared" ref="L1160:L1223" si="74">+J1160*1.16</f>
        <v>39.207999999999991</v>
      </c>
      <c r="M1160" s="30">
        <f t="shared" ref="M1160:M1223" si="75">+I1160*L1160</f>
        <v>0</v>
      </c>
    </row>
    <row r="1161" spans="1:13" x14ac:dyDescent="0.25">
      <c r="A1161" s="26">
        <v>39029</v>
      </c>
      <c r="B1161" s="25" t="s">
        <v>1366</v>
      </c>
      <c r="C1161" s="26" t="str">
        <f t="shared" si="73"/>
        <v>A6156</v>
      </c>
      <c r="D1161" s="26">
        <v>1</v>
      </c>
      <c r="E1161" s="75" t="s">
        <v>452</v>
      </c>
      <c r="F1161" s="27" t="s">
        <v>1255</v>
      </c>
      <c r="G1161" s="39" t="s">
        <v>290</v>
      </c>
      <c r="H1161" s="40">
        <v>415905024</v>
      </c>
      <c r="I1161" s="80">
        <f>SUMIF(Tabla1[SKU AVANTE],'Comanda F'!G1161,Tabla1[PIEZAS])</f>
        <v>0</v>
      </c>
      <c r="J1161" s="46">
        <v>28</v>
      </c>
      <c r="K1161" s="29">
        <f t="shared" si="72"/>
        <v>0</v>
      </c>
      <c r="L1161" s="28">
        <f t="shared" si="74"/>
        <v>32.479999999999997</v>
      </c>
      <c r="M1161" s="30">
        <f t="shared" si="75"/>
        <v>0</v>
      </c>
    </row>
    <row r="1162" spans="1:13" x14ac:dyDescent="0.25">
      <c r="A1162" s="26">
        <v>39029</v>
      </c>
      <c r="B1162" s="25" t="s">
        <v>1366</v>
      </c>
      <c r="C1162" s="26" t="str">
        <f t="shared" si="73"/>
        <v>A6156</v>
      </c>
      <c r="D1162" s="26">
        <v>2</v>
      </c>
      <c r="E1162" s="75" t="s">
        <v>452</v>
      </c>
      <c r="F1162" s="27" t="s">
        <v>1233</v>
      </c>
      <c r="G1162" s="39" t="s">
        <v>287</v>
      </c>
      <c r="H1162" s="40">
        <v>415905006</v>
      </c>
      <c r="I1162" s="80">
        <f>SUMIF(Tabla1[SKU AVANTE],'Comanda F'!G1162,Tabla1[PIEZAS])</f>
        <v>0</v>
      </c>
      <c r="J1162" s="46">
        <v>28</v>
      </c>
      <c r="K1162" s="29">
        <f t="shared" si="72"/>
        <v>0</v>
      </c>
      <c r="L1162" s="28">
        <f t="shared" si="74"/>
        <v>32.479999999999997</v>
      </c>
      <c r="M1162" s="30">
        <f t="shared" si="75"/>
        <v>0</v>
      </c>
    </row>
    <row r="1163" spans="1:13" x14ac:dyDescent="0.25">
      <c r="A1163" s="26">
        <v>39029</v>
      </c>
      <c r="B1163" s="25" t="s">
        <v>1366</v>
      </c>
      <c r="C1163" s="26" t="str">
        <f t="shared" si="73"/>
        <v>A6156</v>
      </c>
      <c r="D1163" s="26">
        <v>3</v>
      </c>
      <c r="E1163" s="75" t="s">
        <v>452</v>
      </c>
      <c r="F1163" s="27" t="s">
        <v>1234</v>
      </c>
      <c r="G1163" s="39" t="s">
        <v>289</v>
      </c>
      <c r="H1163" s="40">
        <v>415905018</v>
      </c>
      <c r="I1163" s="80">
        <f>SUMIF(Tabla1[SKU AVANTE],'Comanda F'!G1163,Tabla1[PIEZAS])</f>
        <v>0</v>
      </c>
      <c r="J1163" s="46">
        <v>28</v>
      </c>
      <c r="K1163" s="29">
        <f t="shared" si="72"/>
        <v>0</v>
      </c>
      <c r="L1163" s="28">
        <f t="shared" si="74"/>
        <v>32.479999999999997</v>
      </c>
      <c r="M1163" s="30">
        <f t="shared" si="75"/>
        <v>0</v>
      </c>
    </row>
    <row r="1164" spans="1:13" x14ac:dyDescent="0.25">
      <c r="A1164" s="26">
        <v>39029</v>
      </c>
      <c r="B1164" s="25" t="s">
        <v>1366</v>
      </c>
      <c r="C1164" s="26" t="str">
        <f t="shared" si="73"/>
        <v>A6156</v>
      </c>
      <c r="D1164" s="26">
        <v>4</v>
      </c>
      <c r="E1164" s="75" t="s">
        <v>452</v>
      </c>
      <c r="F1164" s="27" t="s">
        <v>1235</v>
      </c>
      <c r="G1164" s="39" t="s">
        <v>288</v>
      </c>
      <c r="H1164" s="40">
        <v>415905012</v>
      </c>
      <c r="I1164" s="80">
        <f>SUMIF(Tabla1[SKU AVANTE],'Comanda F'!G1164,Tabla1[PIEZAS])</f>
        <v>0</v>
      </c>
      <c r="J1164" s="46">
        <v>33.799999999999997</v>
      </c>
      <c r="K1164" s="29">
        <f t="shared" si="72"/>
        <v>0</v>
      </c>
      <c r="L1164" s="28">
        <f t="shared" si="74"/>
        <v>39.207999999999991</v>
      </c>
      <c r="M1164" s="30">
        <f t="shared" si="75"/>
        <v>0</v>
      </c>
    </row>
    <row r="1165" spans="1:13" x14ac:dyDescent="0.25">
      <c r="A1165" s="26">
        <v>39029</v>
      </c>
      <c r="B1165" s="25" t="s">
        <v>1366</v>
      </c>
      <c r="C1165" s="26" t="str">
        <f t="shared" si="73"/>
        <v>A6156</v>
      </c>
      <c r="D1165" s="26">
        <v>5</v>
      </c>
      <c r="E1165" s="75" t="s">
        <v>452</v>
      </c>
      <c r="F1165" s="27" t="s">
        <v>1245</v>
      </c>
      <c r="G1165" s="39" t="s">
        <v>291</v>
      </c>
      <c r="H1165" s="40">
        <v>415905030</v>
      </c>
      <c r="I1165" s="80">
        <f>SUMIF(Tabla1[SKU AVANTE],'Comanda F'!G1165,Tabla1[PIEZAS])</f>
        <v>0</v>
      </c>
      <c r="J1165" s="46">
        <v>33.799999999999997</v>
      </c>
      <c r="K1165" s="29">
        <f t="shared" si="72"/>
        <v>0</v>
      </c>
      <c r="L1165" s="28">
        <f t="shared" si="74"/>
        <v>39.207999999999991</v>
      </c>
      <c r="M1165" s="30">
        <f t="shared" si="75"/>
        <v>0</v>
      </c>
    </row>
    <row r="1166" spans="1:13" x14ac:dyDescent="0.25">
      <c r="A1166" s="26">
        <v>39029</v>
      </c>
      <c r="B1166" s="25" t="s">
        <v>1366</v>
      </c>
      <c r="C1166" s="26" t="str">
        <f t="shared" si="73"/>
        <v>05172</v>
      </c>
      <c r="D1166" s="26">
        <v>1</v>
      </c>
      <c r="E1166" s="75" t="s">
        <v>454</v>
      </c>
      <c r="F1166" s="27" t="s">
        <v>1255</v>
      </c>
      <c r="G1166" s="39" t="s">
        <v>295</v>
      </c>
      <c r="H1166" s="40">
        <v>415905020</v>
      </c>
      <c r="I1166" s="80">
        <f>SUMIF(Tabla1[SKU AVANTE],'Comanda F'!G1166,Tabla1[PIEZAS])</f>
        <v>0</v>
      </c>
      <c r="J1166" s="46">
        <v>28</v>
      </c>
      <c r="K1166" s="29">
        <f t="shared" si="72"/>
        <v>0</v>
      </c>
      <c r="L1166" s="28">
        <f t="shared" si="74"/>
        <v>32.479999999999997</v>
      </c>
      <c r="M1166" s="30">
        <f t="shared" si="75"/>
        <v>0</v>
      </c>
    </row>
    <row r="1167" spans="1:13" x14ac:dyDescent="0.25">
      <c r="A1167" s="26">
        <v>39029</v>
      </c>
      <c r="B1167" s="25" t="s">
        <v>1366</v>
      </c>
      <c r="C1167" s="26" t="str">
        <f t="shared" si="73"/>
        <v>05172</v>
      </c>
      <c r="D1167" s="26">
        <v>2</v>
      </c>
      <c r="E1167" s="75" t="s">
        <v>454</v>
      </c>
      <c r="F1167" s="27" t="s">
        <v>1233</v>
      </c>
      <c r="G1167" s="39" t="s">
        <v>292</v>
      </c>
      <c r="H1167" s="40">
        <v>415905002</v>
      </c>
      <c r="I1167" s="80">
        <f>SUMIF(Tabla1[SKU AVANTE],'Comanda F'!G1167,Tabla1[PIEZAS])</f>
        <v>0</v>
      </c>
      <c r="J1167" s="46">
        <v>28</v>
      </c>
      <c r="K1167" s="29">
        <f t="shared" si="72"/>
        <v>0</v>
      </c>
      <c r="L1167" s="28">
        <f t="shared" si="74"/>
        <v>32.479999999999997</v>
      </c>
      <c r="M1167" s="30">
        <f t="shared" si="75"/>
        <v>0</v>
      </c>
    </row>
    <row r="1168" spans="1:13" x14ac:dyDescent="0.25">
      <c r="A1168" s="26">
        <v>39029</v>
      </c>
      <c r="B1168" s="25" t="s">
        <v>1366</v>
      </c>
      <c r="C1168" s="26" t="str">
        <f t="shared" si="73"/>
        <v>05172</v>
      </c>
      <c r="D1168" s="26">
        <v>3</v>
      </c>
      <c r="E1168" s="75" t="s">
        <v>454</v>
      </c>
      <c r="F1168" s="27" t="s">
        <v>1234</v>
      </c>
      <c r="G1168" s="39" t="s">
        <v>294</v>
      </c>
      <c r="H1168" s="40">
        <v>415905014</v>
      </c>
      <c r="I1168" s="80">
        <f>SUMIF(Tabla1[SKU AVANTE],'Comanda F'!G1168,Tabla1[PIEZAS])</f>
        <v>0</v>
      </c>
      <c r="J1168" s="46">
        <v>28</v>
      </c>
      <c r="K1168" s="29">
        <f t="shared" si="72"/>
        <v>0</v>
      </c>
      <c r="L1168" s="28">
        <f t="shared" si="74"/>
        <v>32.479999999999997</v>
      </c>
      <c r="M1168" s="30">
        <f t="shared" si="75"/>
        <v>0</v>
      </c>
    </row>
    <row r="1169" spans="1:13" x14ac:dyDescent="0.25">
      <c r="A1169" s="26">
        <v>39029</v>
      </c>
      <c r="B1169" s="25" t="s">
        <v>1366</v>
      </c>
      <c r="C1169" s="26" t="str">
        <f t="shared" si="73"/>
        <v>05172</v>
      </c>
      <c r="D1169" s="26">
        <v>4</v>
      </c>
      <c r="E1169" s="75" t="s">
        <v>454</v>
      </c>
      <c r="F1169" s="27" t="s">
        <v>1235</v>
      </c>
      <c r="G1169" s="39" t="s">
        <v>293</v>
      </c>
      <c r="H1169" s="40">
        <v>415905008</v>
      </c>
      <c r="I1169" s="80">
        <f>SUMIF(Tabla1[SKU AVANTE],'Comanda F'!G1169,Tabla1[PIEZAS])</f>
        <v>0</v>
      </c>
      <c r="J1169" s="46">
        <v>33.799999999999997</v>
      </c>
      <c r="K1169" s="29">
        <f t="shared" si="72"/>
        <v>0</v>
      </c>
      <c r="L1169" s="28">
        <f t="shared" si="74"/>
        <v>39.207999999999991</v>
      </c>
      <c r="M1169" s="30">
        <f t="shared" si="75"/>
        <v>0</v>
      </c>
    </row>
    <row r="1170" spans="1:13" x14ac:dyDescent="0.25">
      <c r="A1170" s="26">
        <v>39029</v>
      </c>
      <c r="B1170" s="25" t="s">
        <v>1366</v>
      </c>
      <c r="C1170" s="26" t="str">
        <f t="shared" si="73"/>
        <v>05172</v>
      </c>
      <c r="D1170" s="26">
        <v>5</v>
      </c>
      <c r="E1170" s="75" t="s">
        <v>454</v>
      </c>
      <c r="F1170" s="27" t="s">
        <v>1245</v>
      </c>
      <c r="G1170" s="39" t="s">
        <v>296</v>
      </c>
      <c r="H1170" s="40">
        <v>415905026</v>
      </c>
      <c r="I1170" s="80">
        <f>SUMIF(Tabla1[SKU AVANTE],'Comanda F'!G1170,Tabla1[PIEZAS])</f>
        <v>0</v>
      </c>
      <c r="J1170" s="46">
        <v>33.799999999999997</v>
      </c>
      <c r="K1170" s="29">
        <f t="shared" si="72"/>
        <v>0</v>
      </c>
      <c r="L1170" s="28">
        <f t="shared" si="74"/>
        <v>39.207999999999991</v>
      </c>
      <c r="M1170" s="30">
        <f t="shared" si="75"/>
        <v>0</v>
      </c>
    </row>
    <row r="1171" spans="1:13" x14ac:dyDescent="0.25">
      <c r="A1171" s="26">
        <v>39029</v>
      </c>
      <c r="B1171" s="25" t="s">
        <v>1366</v>
      </c>
      <c r="C1171" s="26" t="str">
        <f t="shared" si="73"/>
        <v>05508</v>
      </c>
      <c r="D1171" s="26">
        <v>1</v>
      </c>
      <c r="E1171" s="75" t="s">
        <v>455</v>
      </c>
      <c r="F1171" s="27" t="s">
        <v>1255</v>
      </c>
      <c r="G1171" s="39" t="s">
        <v>300</v>
      </c>
      <c r="H1171" s="40">
        <v>415905021</v>
      </c>
      <c r="I1171" s="80">
        <f>SUMIF(Tabla1[SKU AVANTE],'Comanda F'!G1171,Tabla1[PIEZAS])</f>
        <v>0</v>
      </c>
      <c r="J1171" s="46">
        <v>28</v>
      </c>
      <c r="K1171" s="29">
        <f t="shared" si="72"/>
        <v>0</v>
      </c>
      <c r="L1171" s="28">
        <f t="shared" si="74"/>
        <v>32.479999999999997</v>
      </c>
      <c r="M1171" s="30">
        <f t="shared" si="75"/>
        <v>0</v>
      </c>
    </row>
    <row r="1172" spans="1:13" x14ac:dyDescent="0.25">
      <c r="A1172" s="26">
        <v>39029</v>
      </c>
      <c r="B1172" s="25" t="s">
        <v>1366</v>
      </c>
      <c r="C1172" s="26" t="str">
        <f t="shared" si="73"/>
        <v>05508</v>
      </c>
      <c r="D1172" s="26">
        <v>2</v>
      </c>
      <c r="E1172" s="75" t="s">
        <v>455</v>
      </c>
      <c r="F1172" s="27" t="s">
        <v>1233</v>
      </c>
      <c r="G1172" s="39" t="s">
        <v>297</v>
      </c>
      <c r="H1172" s="40">
        <v>415905003</v>
      </c>
      <c r="I1172" s="80">
        <f>SUMIF(Tabla1[SKU AVANTE],'Comanda F'!G1172,Tabla1[PIEZAS])</f>
        <v>0</v>
      </c>
      <c r="J1172" s="46">
        <v>28</v>
      </c>
      <c r="K1172" s="29">
        <f t="shared" si="72"/>
        <v>0</v>
      </c>
      <c r="L1172" s="28">
        <f t="shared" si="74"/>
        <v>32.479999999999997</v>
      </c>
      <c r="M1172" s="30">
        <f t="shared" si="75"/>
        <v>0</v>
      </c>
    </row>
    <row r="1173" spans="1:13" x14ac:dyDescent="0.25">
      <c r="A1173" s="26">
        <v>39029</v>
      </c>
      <c r="B1173" s="25" t="s">
        <v>1366</v>
      </c>
      <c r="C1173" s="26" t="str">
        <f t="shared" si="73"/>
        <v>05508</v>
      </c>
      <c r="D1173" s="26">
        <v>3</v>
      </c>
      <c r="E1173" s="75" t="s">
        <v>455</v>
      </c>
      <c r="F1173" s="27" t="s">
        <v>1234</v>
      </c>
      <c r="G1173" s="39" t="s">
        <v>299</v>
      </c>
      <c r="H1173" s="40">
        <v>415905015</v>
      </c>
      <c r="I1173" s="80">
        <f>SUMIF(Tabla1[SKU AVANTE],'Comanda F'!G1173,Tabla1[PIEZAS])</f>
        <v>0</v>
      </c>
      <c r="J1173" s="46">
        <v>28</v>
      </c>
      <c r="K1173" s="29">
        <f t="shared" si="72"/>
        <v>0</v>
      </c>
      <c r="L1173" s="28">
        <f t="shared" si="74"/>
        <v>32.479999999999997</v>
      </c>
      <c r="M1173" s="30">
        <f t="shared" si="75"/>
        <v>0</v>
      </c>
    </row>
    <row r="1174" spans="1:13" x14ac:dyDescent="0.25">
      <c r="A1174" s="26">
        <v>39029</v>
      </c>
      <c r="B1174" s="25" t="s">
        <v>1366</v>
      </c>
      <c r="C1174" s="26" t="str">
        <f t="shared" si="73"/>
        <v>05508</v>
      </c>
      <c r="D1174" s="26">
        <v>4</v>
      </c>
      <c r="E1174" s="75" t="s">
        <v>455</v>
      </c>
      <c r="F1174" s="27" t="s">
        <v>1235</v>
      </c>
      <c r="G1174" s="39" t="s">
        <v>298</v>
      </c>
      <c r="H1174" s="40">
        <v>415905009</v>
      </c>
      <c r="I1174" s="80">
        <f>SUMIF(Tabla1[SKU AVANTE],'Comanda F'!G1174,Tabla1[PIEZAS])</f>
        <v>0</v>
      </c>
      <c r="J1174" s="46">
        <v>33.799999999999997</v>
      </c>
      <c r="K1174" s="29">
        <f t="shared" si="72"/>
        <v>0</v>
      </c>
      <c r="L1174" s="28">
        <f t="shared" si="74"/>
        <v>39.207999999999991</v>
      </c>
      <c r="M1174" s="30">
        <f t="shared" si="75"/>
        <v>0</v>
      </c>
    </row>
    <row r="1175" spans="1:13" x14ac:dyDescent="0.25">
      <c r="A1175" s="26">
        <v>39029</v>
      </c>
      <c r="B1175" s="25" t="s">
        <v>1366</v>
      </c>
      <c r="C1175" s="26" t="str">
        <f t="shared" si="73"/>
        <v>05508</v>
      </c>
      <c r="D1175" s="26">
        <v>5</v>
      </c>
      <c r="E1175" s="75" t="s">
        <v>455</v>
      </c>
      <c r="F1175" s="27" t="s">
        <v>1245</v>
      </c>
      <c r="G1175" s="39" t="s">
        <v>301</v>
      </c>
      <c r="H1175" s="40">
        <v>415905027</v>
      </c>
      <c r="I1175" s="80">
        <f>SUMIF(Tabla1[SKU AVANTE],'Comanda F'!G1175,Tabla1[PIEZAS])</f>
        <v>0</v>
      </c>
      <c r="J1175" s="46">
        <v>33.799999999999997</v>
      </c>
      <c r="K1175" s="29">
        <f t="shared" si="72"/>
        <v>0</v>
      </c>
      <c r="L1175" s="28">
        <f t="shared" si="74"/>
        <v>39.207999999999991</v>
      </c>
      <c r="M1175" s="30">
        <f t="shared" si="75"/>
        <v>0</v>
      </c>
    </row>
    <row r="1176" spans="1:13" x14ac:dyDescent="0.25">
      <c r="A1176" s="26">
        <v>39029</v>
      </c>
      <c r="B1176" s="25" t="s">
        <v>1366</v>
      </c>
      <c r="C1176" s="26" t="str">
        <f t="shared" si="73"/>
        <v>01307</v>
      </c>
      <c r="D1176" s="26">
        <v>1</v>
      </c>
      <c r="E1176" s="75" t="s">
        <v>456</v>
      </c>
      <c r="F1176" s="27" t="s">
        <v>1255</v>
      </c>
      <c r="G1176" s="39" t="s">
        <v>305</v>
      </c>
      <c r="H1176" s="40">
        <v>415905037</v>
      </c>
      <c r="I1176" s="80">
        <f>SUMIF(Tabla1[SKU AVANTE],'Comanda F'!G1176,Tabla1[PIEZAS])</f>
        <v>0</v>
      </c>
      <c r="J1176" s="46">
        <v>28</v>
      </c>
      <c r="K1176" s="29">
        <f t="shared" si="72"/>
        <v>0</v>
      </c>
      <c r="L1176" s="28">
        <f t="shared" si="74"/>
        <v>32.479999999999997</v>
      </c>
      <c r="M1176" s="30">
        <f t="shared" si="75"/>
        <v>0</v>
      </c>
    </row>
    <row r="1177" spans="1:13" x14ac:dyDescent="0.25">
      <c r="A1177" s="26">
        <v>39029</v>
      </c>
      <c r="B1177" s="25" t="s">
        <v>1366</v>
      </c>
      <c r="C1177" s="26" t="str">
        <f t="shared" si="73"/>
        <v>01307</v>
      </c>
      <c r="D1177" s="26">
        <v>2</v>
      </c>
      <c r="E1177" s="75" t="s">
        <v>456</v>
      </c>
      <c r="F1177" s="27" t="s">
        <v>1233</v>
      </c>
      <c r="G1177" s="39" t="s">
        <v>302</v>
      </c>
      <c r="H1177" s="40">
        <v>415905031</v>
      </c>
      <c r="I1177" s="80">
        <f>SUMIF(Tabla1[SKU AVANTE],'Comanda F'!G1177,Tabla1[PIEZAS])</f>
        <v>0</v>
      </c>
      <c r="J1177" s="46">
        <v>28</v>
      </c>
      <c r="K1177" s="29">
        <f t="shared" si="72"/>
        <v>0</v>
      </c>
      <c r="L1177" s="28">
        <f t="shared" si="74"/>
        <v>32.479999999999997</v>
      </c>
      <c r="M1177" s="30">
        <f t="shared" si="75"/>
        <v>0</v>
      </c>
    </row>
    <row r="1178" spans="1:13" x14ac:dyDescent="0.25">
      <c r="A1178" s="26">
        <v>39029</v>
      </c>
      <c r="B1178" s="25" t="s">
        <v>1366</v>
      </c>
      <c r="C1178" s="26" t="str">
        <f t="shared" si="73"/>
        <v>01307</v>
      </c>
      <c r="D1178" s="26">
        <v>3</v>
      </c>
      <c r="E1178" s="75" t="s">
        <v>456</v>
      </c>
      <c r="F1178" s="27" t="s">
        <v>1234</v>
      </c>
      <c r="G1178" s="39" t="s">
        <v>304</v>
      </c>
      <c r="H1178" s="40">
        <v>415905035</v>
      </c>
      <c r="I1178" s="80">
        <f>SUMIF(Tabla1[SKU AVANTE],'Comanda F'!G1178,Tabla1[PIEZAS])</f>
        <v>0</v>
      </c>
      <c r="J1178" s="46">
        <v>28</v>
      </c>
      <c r="K1178" s="29">
        <f t="shared" si="72"/>
        <v>0</v>
      </c>
      <c r="L1178" s="28">
        <f t="shared" si="74"/>
        <v>32.479999999999997</v>
      </c>
      <c r="M1178" s="30">
        <f t="shared" si="75"/>
        <v>0</v>
      </c>
    </row>
    <row r="1179" spans="1:13" x14ac:dyDescent="0.25">
      <c r="A1179" s="26">
        <v>39029</v>
      </c>
      <c r="B1179" s="25" t="s">
        <v>1366</v>
      </c>
      <c r="C1179" s="26" t="str">
        <f t="shared" si="73"/>
        <v>01307</v>
      </c>
      <c r="D1179" s="26">
        <v>4</v>
      </c>
      <c r="E1179" s="75" t="s">
        <v>456</v>
      </c>
      <c r="F1179" s="27" t="s">
        <v>1235</v>
      </c>
      <c r="G1179" s="39" t="s">
        <v>303</v>
      </c>
      <c r="H1179" s="40">
        <v>415905033</v>
      </c>
      <c r="I1179" s="80">
        <f>SUMIF(Tabla1[SKU AVANTE],'Comanda F'!G1179,Tabla1[PIEZAS])</f>
        <v>0</v>
      </c>
      <c r="J1179" s="46">
        <v>33.799999999999997</v>
      </c>
      <c r="K1179" s="29">
        <f t="shared" si="72"/>
        <v>0</v>
      </c>
      <c r="L1179" s="28">
        <f t="shared" si="74"/>
        <v>39.207999999999991</v>
      </c>
      <c r="M1179" s="30">
        <f t="shared" si="75"/>
        <v>0</v>
      </c>
    </row>
    <row r="1180" spans="1:13" x14ac:dyDescent="0.25">
      <c r="A1180" s="26">
        <v>39029</v>
      </c>
      <c r="B1180" s="25" t="s">
        <v>1366</v>
      </c>
      <c r="C1180" s="26" t="str">
        <f t="shared" si="73"/>
        <v>01307</v>
      </c>
      <c r="D1180" s="26">
        <v>5</v>
      </c>
      <c r="E1180" s="75" t="s">
        <v>456</v>
      </c>
      <c r="F1180" s="27" t="s">
        <v>1245</v>
      </c>
      <c r="G1180" s="39" t="s">
        <v>306</v>
      </c>
      <c r="H1180" s="40">
        <v>415905039</v>
      </c>
      <c r="I1180" s="80">
        <f>SUMIF(Tabla1[SKU AVANTE],'Comanda F'!G1180,Tabla1[PIEZAS])</f>
        <v>0</v>
      </c>
      <c r="J1180" s="46">
        <v>33.799999999999997</v>
      </c>
      <c r="K1180" s="29">
        <f t="shared" si="72"/>
        <v>0</v>
      </c>
      <c r="L1180" s="28">
        <f t="shared" si="74"/>
        <v>39.207999999999991</v>
      </c>
      <c r="M1180" s="30">
        <f t="shared" si="75"/>
        <v>0</v>
      </c>
    </row>
    <row r="1181" spans="1:13" x14ac:dyDescent="0.25">
      <c r="A1181" s="26">
        <v>39029</v>
      </c>
      <c r="B1181" s="25" t="s">
        <v>1366</v>
      </c>
      <c r="C1181" s="26" t="str">
        <f t="shared" si="73"/>
        <v>A5432</v>
      </c>
      <c r="D1181" s="26">
        <v>1</v>
      </c>
      <c r="E1181" s="75" t="s">
        <v>458</v>
      </c>
      <c r="F1181" s="27" t="s">
        <v>1255</v>
      </c>
      <c r="G1181" s="39" t="s">
        <v>310</v>
      </c>
      <c r="H1181" s="40">
        <v>415905023</v>
      </c>
      <c r="I1181" s="80">
        <f>SUMIF(Tabla1[SKU AVANTE],'Comanda F'!G1181,Tabla1[PIEZAS])</f>
        <v>0</v>
      </c>
      <c r="J1181" s="46">
        <v>28</v>
      </c>
      <c r="K1181" s="29">
        <f t="shared" si="72"/>
        <v>0</v>
      </c>
      <c r="L1181" s="28">
        <f t="shared" si="74"/>
        <v>32.479999999999997</v>
      </c>
      <c r="M1181" s="30">
        <f t="shared" si="75"/>
        <v>0</v>
      </c>
    </row>
    <row r="1182" spans="1:13" x14ac:dyDescent="0.25">
      <c r="A1182" s="26">
        <v>39029</v>
      </c>
      <c r="B1182" s="25" t="s">
        <v>1366</v>
      </c>
      <c r="C1182" s="26" t="str">
        <f t="shared" si="73"/>
        <v>A5432</v>
      </c>
      <c r="D1182" s="26">
        <v>2</v>
      </c>
      <c r="E1182" s="75" t="s">
        <v>458</v>
      </c>
      <c r="F1182" s="27" t="s">
        <v>1233</v>
      </c>
      <c r="G1182" s="39" t="s">
        <v>307</v>
      </c>
      <c r="H1182" s="40">
        <v>415905005</v>
      </c>
      <c r="I1182" s="80">
        <f>SUMIF(Tabla1[SKU AVANTE],'Comanda F'!G1182,Tabla1[PIEZAS])</f>
        <v>0</v>
      </c>
      <c r="J1182" s="46">
        <v>28</v>
      </c>
      <c r="K1182" s="29">
        <f t="shared" si="72"/>
        <v>0</v>
      </c>
      <c r="L1182" s="28">
        <f t="shared" si="74"/>
        <v>32.479999999999997</v>
      </c>
      <c r="M1182" s="30">
        <f t="shared" si="75"/>
        <v>0</v>
      </c>
    </row>
    <row r="1183" spans="1:13" x14ac:dyDescent="0.25">
      <c r="A1183" s="26">
        <v>39029</v>
      </c>
      <c r="B1183" s="25" t="s">
        <v>1366</v>
      </c>
      <c r="C1183" s="26" t="str">
        <f t="shared" si="73"/>
        <v>A5432</v>
      </c>
      <c r="D1183" s="26">
        <v>3</v>
      </c>
      <c r="E1183" s="75" t="s">
        <v>458</v>
      </c>
      <c r="F1183" s="27" t="s">
        <v>1234</v>
      </c>
      <c r="G1183" s="39" t="s">
        <v>309</v>
      </c>
      <c r="H1183" s="40">
        <v>415905017</v>
      </c>
      <c r="I1183" s="80">
        <f>SUMIF(Tabla1[SKU AVANTE],'Comanda F'!G1183,Tabla1[PIEZAS])</f>
        <v>0</v>
      </c>
      <c r="J1183" s="46">
        <v>28</v>
      </c>
      <c r="K1183" s="29">
        <f t="shared" si="72"/>
        <v>0</v>
      </c>
      <c r="L1183" s="28">
        <f t="shared" si="74"/>
        <v>32.479999999999997</v>
      </c>
      <c r="M1183" s="30">
        <f t="shared" si="75"/>
        <v>0</v>
      </c>
    </row>
    <row r="1184" spans="1:13" x14ac:dyDescent="0.25">
      <c r="A1184" s="26">
        <v>39029</v>
      </c>
      <c r="B1184" s="25" t="s">
        <v>1366</v>
      </c>
      <c r="C1184" s="26" t="str">
        <f t="shared" si="73"/>
        <v>A5432</v>
      </c>
      <c r="D1184" s="26">
        <v>4</v>
      </c>
      <c r="E1184" s="75" t="s">
        <v>458</v>
      </c>
      <c r="F1184" s="27" t="s">
        <v>1235</v>
      </c>
      <c r="G1184" s="39" t="s">
        <v>308</v>
      </c>
      <c r="H1184" s="40">
        <v>415905011</v>
      </c>
      <c r="I1184" s="80">
        <f>SUMIF(Tabla1[SKU AVANTE],'Comanda F'!G1184,Tabla1[PIEZAS])</f>
        <v>0</v>
      </c>
      <c r="J1184" s="46">
        <v>33.799999999999997</v>
      </c>
      <c r="K1184" s="29">
        <f t="shared" si="72"/>
        <v>0</v>
      </c>
      <c r="L1184" s="28">
        <f t="shared" si="74"/>
        <v>39.207999999999991</v>
      </c>
      <c r="M1184" s="30">
        <f t="shared" si="75"/>
        <v>0</v>
      </c>
    </row>
    <row r="1185" spans="1:13" x14ac:dyDescent="0.25">
      <c r="A1185" s="26">
        <v>39029</v>
      </c>
      <c r="B1185" s="25" t="s">
        <v>1366</v>
      </c>
      <c r="C1185" s="26" t="str">
        <f t="shared" si="73"/>
        <v>A5432</v>
      </c>
      <c r="D1185" s="26">
        <v>5</v>
      </c>
      <c r="E1185" s="75" t="s">
        <v>458</v>
      </c>
      <c r="F1185" s="27" t="s">
        <v>1245</v>
      </c>
      <c r="G1185" s="39" t="s">
        <v>311</v>
      </c>
      <c r="H1185" s="40">
        <v>415905029</v>
      </c>
      <c r="I1185" s="80">
        <f>SUMIF(Tabla1[SKU AVANTE],'Comanda F'!G1185,Tabla1[PIEZAS])</f>
        <v>0</v>
      </c>
      <c r="J1185" s="46">
        <v>33.799999999999997</v>
      </c>
      <c r="K1185" s="29">
        <f t="shared" si="72"/>
        <v>0</v>
      </c>
      <c r="L1185" s="28">
        <f t="shared" si="74"/>
        <v>39.207999999999991</v>
      </c>
      <c r="M1185" s="30">
        <f t="shared" si="75"/>
        <v>0</v>
      </c>
    </row>
    <row r="1186" spans="1:13" ht="24" x14ac:dyDescent="0.25">
      <c r="A1186" s="26">
        <v>51774</v>
      </c>
      <c r="B1186" s="25" t="s">
        <v>1367</v>
      </c>
      <c r="C1186" s="26" t="str">
        <f t="shared" si="73"/>
        <v>93439</v>
      </c>
      <c r="D1186" s="26">
        <v>1</v>
      </c>
      <c r="E1186" s="75" t="s">
        <v>1231</v>
      </c>
      <c r="F1186" s="27" t="s">
        <v>1256</v>
      </c>
      <c r="G1186" s="39" t="s">
        <v>594</v>
      </c>
      <c r="H1186" s="40">
        <v>416103005</v>
      </c>
      <c r="I1186" s="80">
        <f>SUMIF(Tabla1[SKU AVANTE],'Comanda F'!G1186,Tabla1[PIEZAS])</f>
        <v>0</v>
      </c>
      <c r="J1186" s="46">
        <v>243</v>
      </c>
      <c r="K1186" s="29">
        <f t="shared" si="72"/>
        <v>0</v>
      </c>
      <c r="L1186" s="28">
        <f t="shared" si="74"/>
        <v>281.88</v>
      </c>
      <c r="M1186" s="30">
        <f t="shared" si="75"/>
        <v>0</v>
      </c>
    </row>
    <row r="1187" spans="1:13" ht="24" x14ac:dyDescent="0.25">
      <c r="A1187" s="26">
        <v>51774</v>
      </c>
      <c r="B1187" s="25" t="s">
        <v>1367</v>
      </c>
      <c r="C1187" s="26" t="str">
        <f t="shared" si="73"/>
        <v>93439</v>
      </c>
      <c r="D1187" s="26">
        <v>2</v>
      </c>
      <c r="E1187" s="75" t="s">
        <v>1231</v>
      </c>
      <c r="F1187" s="27" t="s">
        <v>1257</v>
      </c>
      <c r="G1187" s="39" t="s">
        <v>595</v>
      </c>
      <c r="H1187" s="40">
        <v>416103001</v>
      </c>
      <c r="I1187" s="80">
        <f>SUMIF(Tabla1[SKU AVANTE],'Comanda F'!G1187,Tabla1[PIEZAS])</f>
        <v>0</v>
      </c>
      <c r="J1187" s="46">
        <v>243</v>
      </c>
      <c r="K1187" s="29">
        <f t="shared" si="72"/>
        <v>0</v>
      </c>
      <c r="L1187" s="28">
        <f t="shared" si="74"/>
        <v>281.88</v>
      </c>
      <c r="M1187" s="30">
        <f t="shared" si="75"/>
        <v>0</v>
      </c>
    </row>
    <row r="1188" spans="1:13" ht="24" x14ac:dyDescent="0.25">
      <c r="A1188" s="26">
        <v>51774</v>
      </c>
      <c r="B1188" s="25" t="s">
        <v>1367</v>
      </c>
      <c r="C1188" s="26" t="str">
        <f t="shared" si="73"/>
        <v>93439</v>
      </c>
      <c r="D1188" s="26">
        <v>3</v>
      </c>
      <c r="E1188" s="75" t="s">
        <v>1231</v>
      </c>
      <c r="F1188" s="27" t="s">
        <v>1258</v>
      </c>
      <c r="G1188" s="39" t="s">
        <v>596</v>
      </c>
      <c r="H1188" s="40">
        <v>416103002</v>
      </c>
      <c r="I1188" s="80">
        <f>SUMIF(Tabla1[SKU AVANTE],'Comanda F'!G1188,Tabla1[PIEZAS])</f>
        <v>0</v>
      </c>
      <c r="J1188" s="46">
        <v>243</v>
      </c>
      <c r="K1188" s="29">
        <f t="shared" si="72"/>
        <v>0</v>
      </c>
      <c r="L1188" s="28">
        <f t="shared" si="74"/>
        <v>281.88</v>
      </c>
      <c r="M1188" s="30">
        <f t="shared" si="75"/>
        <v>0</v>
      </c>
    </row>
    <row r="1189" spans="1:13" ht="24" x14ac:dyDescent="0.25">
      <c r="A1189" s="26">
        <v>51774</v>
      </c>
      <c r="B1189" s="25" t="s">
        <v>1367</v>
      </c>
      <c r="C1189" s="26" t="str">
        <f t="shared" si="73"/>
        <v>93439</v>
      </c>
      <c r="D1189" s="26">
        <v>4</v>
      </c>
      <c r="E1189" s="75" t="s">
        <v>1231</v>
      </c>
      <c r="F1189" s="27" t="s">
        <v>1259</v>
      </c>
      <c r="G1189" s="39" t="s">
        <v>597</v>
      </c>
      <c r="H1189" s="40">
        <v>416103003</v>
      </c>
      <c r="I1189" s="80">
        <f>SUMIF(Tabla1[SKU AVANTE],'Comanda F'!G1189,Tabla1[PIEZAS])</f>
        <v>0</v>
      </c>
      <c r="J1189" s="46">
        <v>243</v>
      </c>
      <c r="K1189" s="29">
        <f t="shared" si="72"/>
        <v>0</v>
      </c>
      <c r="L1189" s="28">
        <f t="shared" si="74"/>
        <v>281.88</v>
      </c>
      <c r="M1189" s="30">
        <f t="shared" si="75"/>
        <v>0</v>
      </c>
    </row>
    <row r="1190" spans="1:13" ht="24" x14ac:dyDescent="0.25">
      <c r="A1190" s="26">
        <v>51774</v>
      </c>
      <c r="B1190" s="25" t="s">
        <v>1367</v>
      </c>
      <c r="C1190" s="26" t="str">
        <f t="shared" si="73"/>
        <v>93439</v>
      </c>
      <c r="D1190" s="26">
        <v>5</v>
      </c>
      <c r="E1190" s="75" t="s">
        <v>1231</v>
      </c>
      <c r="F1190" s="27" t="s">
        <v>1246</v>
      </c>
      <c r="G1190" s="39" t="s">
        <v>598</v>
      </c>
      <c r="H1190" s="40">
        <v>416103004</v>
      </c>
      <c r="I1190" s="80">
        <f>SUMIF(Tabla1[SKU AVANTE],'Comanda F'!G1190,Tabla1[PIEZAS])</f>
        <v>0</v>
      </c>
      <c r="J1190" s="46">
        <v>243</v>
      </c>
      <c r="K1190" s="29">
        <f t="shared" si="72"/>
        <v>0</v>
      </c>
      <c r="L1190" s="28">
        <f t="shared" si="74"/>
        <v>281.88</v>
      </c>
      <c r="M1190" s="30">
        <f t="shared" si="75"/>
        <v>0</v>
      </c>
    </row>
    <row r="1191" spans="1:13" ht="24" x14ac:dyDescent="0.25">
      <c r="A1191" s="26">
        <v>51774</v>
      </c>
      <c r="B1191" s="25" t="s">
        <v>1367</v>
      </c>
      <c r="C1191" s="26" t="str">
        <f t="shared" si="73"/>
        <v>93439</v>
      </c>
      <c r="D1191" s="26">
        <v>6</v>
      </c>
      <c r="E1191" s="75" t="s">
        <v>1231</v>
      </c>
      <c r="F1191" s="27" t="s">
        <v>1247</v>
      </c>
      <c r="G1191" s="39" t="s">
        <v>599</v>
      </c>
      <c r="H1191" s="40">
        <v>434135001</v>
      </c>
      <c r="I1191" s="80">
        <f>SUMIF(Tabla1[SKU AVANTE],'Comanda F'!G1191,Tabla1[PIEZAS])</f>
        <v>0</v>
      </c>
      <c r="J1191" s="46">
        <v>243</v>
      </c>
      <c r="K1191" s="29">
        <f t="shared" si="72"/>
        <v>0</v>
      </c>
      <c r="L1191" s="28">
        <f t="shared" si="74"/>
        <v>281.88</v>
      </c>
      <c r="M1191" s="30">
        <f t="shared" si="75"/>
        <v>0</v>
      </c>
    </row>
    <row r="1192" spans="1:13" ht="24" x14ac:dyDescent="0.25">
      <c r="A1192" s="26">
        <v>51774</v>
      </c>
      <c r="B1192" s="25" t="s">
        <v>1367</v>
      </c>
      <c r="C1192" s="26" t="str">
        <f t="shared" si="73"/>
        <v>93439</v>
      </c>
      <c r="D1192" s="26">
        <v>7</v>
      </c>
      <c r="E1192" s="75" t="s">
        <v>1231</v>
      </c>
      <c r="F1192" s="27" t="s">
        <v>1248</v>
      </c>
      <c r="G1192" s="39" t="s">
        <v>600</v>
      </c>
      <c r="H1192" s="40">
        <v>416103006</v>
      </c>
      <c r="I1192" s="80">
        <f>SUMIF(Tabla1[SKU AVANTE],'Comanda F'!G1192,Tabla1[PIEZAS])</f>
        <v>0</v>
      </c>
      <c r="J1192" s="46">
        <v>243</v>
      </c>
      <c r="K1192" s="29">
        <f t="shared" si="72"/>
        <v>0</v>
      </c>
      <c r="L1192" s="28">
        <f t="shared" si="74"/>
        <v>281.88</v>
      </c>
      <c r="M1192" s="30">
        <f t="shared" si="75"/>
        <v>0</v>
      </c>
    </row>
    <row r="1193" spans="1:13" ht="24" x14ac:dyDescent="0.25">
      <c r="A1193" s="26">
        <v>51774</v>
      </c>
      <c r="B1193" s="25" t="s">
        <v>1367</v>
      </c>
      <c r="C1193" s="26" t="str">
        <f t="shared" si="73"/>
        <v>93439</v>
      </c>
      <c r="D1193" s="26">
        <v>8</v>
      </c>
      <c r="E1193" s="75" t="s">
        <v>1231</v>
      </c>
      <c r="F1193" s="27" t="s">
        <v>1249</v>
      </c>
      <c r="G1193" s="39" t="s">
        <v>601</v>
      </c>
      <c r="H1193" s="40">
        <v>416103007</v>
      </c>
      <c r="I1193" s="80">
        <f>SUMIF(Tabla1[SKU AVANTE],'Comanda F'!G1193,Tabla1[PIEZAS])</f>
        <v>0</v>
      </c>
      <c r="J1193" s="46">
        <v>243</v>
      </c>
      <c r="K1193" s="29">
        <f t="shared" si="72"/>
        <v>0</v>
      </c>
      <c r="L1193" s="28">
        <f t="shared" si="74"/>
        <v>281.88</v>
      </c>
      <c r="M1193" s="30">
        <f t="shared" si="75"/>
        <v>0</v>
      </c>
    </row>
    <row r="1194" spans="1:13" x14ac:dyDescent="0.25">
      <c r="A1194" s="26">
        <v>51774</v>
      </c>
      <c r="B1194" s="25" t="s">
        <v>1367</v>
      </c>
      <c r="C1194" s="26" t="str">
        <f t="shared" si="73"/>
        <v>93440</v>
      </c>
      <c r="D1194" s="26">
        <v>1</v>
      </c>
      <c r="E1194" s="75" t="s">
        <v>451</v>
      </c>
      <c r="F1194" s="27" t="s">
        <v>1256</v>
      </c>
      <c r="G1194" s="39" t="s">
        <v>602</v>
      </c>
      <c r="H1194" s="40">
        <v>416103008</v>
      </c>
      <c r="I1194" s="80">
        <f>SUMIF(Tabla1[SKU AVANTE],'Comanda F'!G1194,Tabla1[PIEZAS])</f>
        <v>0</v>
      </c>
      <c r="J1194" s="46">
        <v>243</v>
      </c>
      <c r="K1194" s="29">
        <f t="shared" si="72"/>
        <v>0</v>
      </c>
      <c r="L1194" s="28">
        <f t="shared" si="74"/>
        <v>281.88</v>
      </c>
      <c r="M1194" s="30">
        <f t="shared" si="75"/>
        <v>0</v>
      </c>
    </row>
    <row r="1195" spans="1:13" x14ac:dyDescent="0.25">
      <c r="A1195" s="26">
        <v>51774</v>
      </c>
      <c r="B1195" s="25" t="s">
        <v>1367</v>
      </c>
      <c r="C1195" s="26" t="str">
        <f t="shared" si="73"/>
        <v>93440</v>
      </c>
      <c r="D1195" s="26">
        <v>2</v>
      </c>
      <c r="E1195" s="75" t="s">
        <v>451</v>
      </c>
      <c r="F1195" s="27" t="s">
        <v>1257</v>
      </c>
      <c r="G1195" s="39" t="s">
        <v>603</v>
      </c>
      <c r="H1195" s="40">
        <v>416103009</v>
      </c>
      <c r="I1195" s="80">
        <f>SUMIF(Tabla1[SKU AVANTE],'Comanda F'!G1195,Tabla1[PIEZAS])</f>
        <v>0</v>
      </c>
      <c r="J1195" s="46">
        <v>243</v>
      </c>
      <c r="K1195" s="29">
        <f t="shared" si="72"/>
        <v>0</v>
      </c>
      <c r="L1195" s="28">
        <f t="shared" si="74"/>
        <v>281.88</v>
      </c>
      <c r="M1195" s="30">
        <f t="shared" si="75"/>
        <v>0</v>
      </c>
    </row>
    <row r="1196" spans="1:13" x14ac:dyDescent="0.25">
      <c r="A1196" s="26">
        <v>51774</v>
      </c>
      <c r="B1196" s="25" t="s">
        <v>1367</v>
      </c>
      <c r="C1196" s="26" t="str">
        <f t="shared" si="73"/>
        <v>93440</v>
      </c>
      <c r="D1196" s="26">
        <v>3</v>
      </c>
      <c r="E1196" s="75" t="s">
        <v>451</v>
      </c>
      <c r="F1196" s="27" t="s">
        <v>1258</v>
      </c>
      <c r="G1196" s="39" t="s">
        <v>617</v>
      </c>
      <c r="H1196" s="40">
        <v>416103010</v>
      </c>
      <c r="I1196" s="80">
        <f>SUMIF(Tabla1[SKU AVANTE],'Comanda F'!G1196,Tabla1[PIEZAS])</f>
        <v>0</v>
      </c>
      <c r="J1196" s="46">
        <v>243</v>
      </c>
      <c r="K1196" s="29">
        <f t="shared" si="72"/>
        <v>0</v>
      </c>
      <c r="L1196" s="28">
        <f t="shared" si="74"/>
        <v>281.88</v>
      </c>
      <c r="M1196" s="30">
        <f t="shared" si="75"/>
        <v>0</v>
      </c>
    </row>
    <row r="1197" spans="1:13" x14ac:dyDescent="0.25">
      <c r="A1197" s="26">
        <v>51774</v>
      </c>
      <c r="B1197" s="25" t="s">
        <v>1367</v>
      </c>
      <c r="C1197" s="26" t="str">
        <f t="shared" si="73"/>
        <v>93440</v>
      </c>
      <c r="D1197" s="26">
        <v>4</v>
      </c>
      <c r="E1197" s="75" t="s">
        <v>451</v>
      </c>
      <c r="F1197" s="27" t="s">
        <v>1259</v>
      </c>
      <c r="G1197" s="39" t="s">
        <v>614</v>
      </c>
      <c r="H1197" s="40">
        <v>416103011</v>
      </c>
      <c r="I1197" s="80">
        <f>SUMIF(Tabla1[SKU AVANTE],'Comanda F'!G1197,Tabla1[PIEZAS])</f>
        <v>0</v>
      </c>
      <c r="J1197" s="46">
        <v>243</v>
      </c>
      <c r="K1197" s="29">
        <f t="shared" si="72"/>
        <v>0</v>
      </c>
      <c r="L1197" s="28">
        <f t="shared" si="74"/>
        <v>281.88</v>
      </c>
      <c r="M1197" s="30">
        <f t="shared" si="75"/>
        <v>0</v>
      </c>
    </row>
    <row r="1198" spans="1:13" x14ac:dyDescent="0.25">
      <c r="A1198" s="26">
        <v>51774</v>
      </c>
      <c r="B1198" s="25" t="s">
        <v>1367</v>
      </c>
      <c r="C1198" s="26" t="str">
        <f t="shared" si="73"/>
        <v>93440</v>
      </c>
      <c r="D1198" s="26">
        <v>5</v>
      </c>
      <c r="E1198" s="75" t="s">
        <v>451</v>
      </c>
      <c r="F1198" s="27" t="s">
        <v>1246</v>
      </c>
      <c r="G1198" s="39" t="s">
        <v>615</v>
      </c>
      <c r="H1198" s="40">
        <v>416103012</v>
      </c>
      <c r="I1198" s="80">
        <f>SUMIF(Tabla1[SKU AVANTE],'Comanda F'!G1198,Tabla1[PIEZAS])</f>
        <v>0</v>
      </c>
      <c r="J1198" s="46">
        <v>243</v>
      </c>
      <c r="K1198" s="29">
        <f t="shared" si="72"/>
        <v>0</v>
      </c>
      <c r="L1198" s="28">
        <f t="shared" si="74"/>
        <v>281.88</v>
      </c>
      <c r="M1198" s="30">
        <f t="shared" si="75"/>
        <v>0</v>
      </c>
    </row>
    <row r="1199" spans="1:13" x14ac:dyDescent="0.25">
      <c r="A1199" s="26">
        <v>51774</v>
      </c>
      <c r="B1199" s="25" t="s">
        <v>1367</v>
      </c>
      <c r="C1199" s="26" t="str">
        <f t="shared" si="73"/>
        <v>93440</v>
      </c>
      <c r="D1199" s="26">
        <v>6</v>
      </c>
      <c r="E1199" s="75" t="s">
        <v>451</v>
      </c>
      <c r="F1199" s="27" t="s">
        <v>1247</v>
      </c>
      <c r="G1199" s="39" t="s">
        <v>604</v>
      </c>
      <c r="H1199" s="40">
        <v>416103013</v>
      </c>
      <c r="I1199" s="80">
        <f>SUMIF(Tabla1[SKU AVANTE],'Comanda F'!G1199,Tabla1[PIEZAS])</f>
        <v>0</v>
      </c>
      <c r="J1199" s="46">
        <v>243</v>
      </c>
      <c r="K1199" s="29">
        <f t="shared" si="72"/>
        <v>0</v>
      </c>
      <c r="L1199" s="28">
        <f t="shared" si="74"/>
        <v>281.88</v>
      </c>
      <c r="M1199" s="30">
        <f t="shared" si="75"/>
        <v>0</v>
      </c>
    </row>
    <row r="1200" spans="1:13" x14ac:dyDescent="0.25">
      <c r="A1200" s="26">
        <v>51774</v>
      </c>
      <c r="B1200" s="25" t="s">
        <v>1367</v>
      </c>
      <c r="C1200" s="26" t="str">
        <f t="shared" si="73"/>
        <v>93440</v>
      </c>
      <c r="D1200" s="26">
        <v>7</v>
      </c>
      <c r="E1200" s="75" t="s">
        <v>451</v>
      </c>
      <c r="F1200" s="27" t="s">
        <v>1248</v>
      </c>
      <c r="G1200" s="39" t="s">
        <v>605</v>
      </c>
      <c r="H1200" s="40">
        <v>416103014</v>
      </c>
      <c r="I1200" s="80">
        <f>SUMIF(Tabla1[SKU AVANTE],'Comanda F'!G1200,Tabla1[PIEZAS])</f>
        <v>0</v>
      </c>
      <c r="J1200" s="46">
        <v>243</v>
      </c>
      <c r="K1200" s="29">
        <f t="shared" si="72"/>
        <v>0</v>
      </c>
      <c r="L1200" s="28">
        <f t="shared" si="74"/>
        <v>281.88</v>
      </c>
      <c r="M1200" s="30">
        <f t="shared" si="75"/>
        <v>0</v>
      </c>
    </row>
    <row r="1201" spans="1:13" x14ac:dyDescent="0.25">
      <c r="A1201" s="26">
        <v>51774</v>
      </c>
      <c r="B1201" s="25" t="s">
        <v>1367</v>
      </c>
      <c r="C1201" s="26" t="str">
        <f t="shared" si="73"/>
        <v>93440</v>
      </c>
      <c r="D1201" s="26">
        <v>8</v>
      </c>
      <c r="E1201" s="75" t="s">
        <v>451</v>
      </c>
      <c r="F1201" s="27" t="s">
        <v>1249</v>
      </c>
      <c r="G1201" s="39" t="s">
        <v>616</v>
      </c>
      <c r="H1201" s="40">
        <v>416103015</v>
      </c>
      <c r="I1201" s="80">
        <f>SUMIF(Tabla1[SKU AVANTE],'Comanda F'!G1201,Tabla1[PIEZAS])</f>
        <v>0</v>
      </c>
      <c r="J1201" s="46">
        <v>243</v>
      </c>
      <c r="K1201" s="29">
        <f t="shared" si="72"/>
        <v>0</v>
      </c>
      <c r="L1201" s="28">
        <f t="shared" si="74"/>
        <v>281.88</v>
      </c>
      <c r="M1201" s="30">
        <f t="shared" si="75"/>
        <v>0</v>
      </c>
    </row>
    <row r="1202" spans="1:13" ht="24" x14ac:dyDescent="0.25">
      <c r="A1202" s="26">
        <v>51783</v>
      </c>
      <c r="B1202" s="25" t="s">
        <v>1368</v>
      </c>
      <c r="C1202" s="26" t="str">
        <f t="shared" si="73"/>
        <v>93439</v>
      </c>
      <c r="D1202" s="26">
        <v>1</v>
      </c>
      <c r="E1202" s="75" t="s">
        <v>1231</v>
      </c>
      <c r="F1202" s="27" t="s">
        <v>1260</v>
      </c>
      <c r="G1202" s="39" t="s">
        <v>671</v>
      </c>
      <c r="H1202" s="40">
        <v>416107001</v>
      </c>
      <c r="I1202" s="80">
        <f>SUMIF(Tabla1[SKU AVANTE],'Comanda F'!G1202,Tabla1[PIEZAS])</f>
        <v>0</v>
      </c>
      <c r="J1202" s="46">
        <v>243</v>
      </c>
      <c r="K1202" s="29">
        <f t="shared" si="72"/>
        <v>0</v>
      </c>
      <c r="L1202" s="28">
        <f t="shared" si="74"/>
        <v>281.88</v>
      </c>
      <c r="M1202" s="30">
        <f t="shared" si="75"/>
        <v>0</v>
      </c>
    </row>
    <row r="1203" spans="1:13" ht="24" x14ac:dyDescent="0.25">
      <c r="A1203" s="26">
        <v>51783</v>
      </c>
      <c r="B1203" s="25" t="s">
        <v>1368</v>
      </c>
      <c r="C1203" s="26" t="str">
        <f t="shared" si="73"/>
        <v>93439</v>
      </c>
      <c r="D1203" s="26">
        <v>2</v>
      </c>
      <c r="E1203" s="75" t="s">
        <v>1231</v>
      </c>
      <c r="F1203" s="27" t="s">
        <v>1261</v>
      </c>
      <c r="G1203" s="39" t="s">
        <v>672</v>
      </c>
      <c r="H1203" s="40">
        <v>416107002</v>
      </c>
      <c r="I1203" s="80">
        <f>SUMIF(Tabla1[SKU AVANTE],'Comanda F'!G1203,Tabla1[PIEZAS])</f>
        <v>0</v>
      </c>
      <c r="J1203" s="46">
        <v>243</v>
      </c>
      <c r="K1203" s="29">
        <f t="shared" si="72"/>
        <v>0</v>
      </c>
      <c r="L1203" s="28">
        <f t="shared" si="74"/>
        <v>281.88</v>
      </c>
      <c r="M1203" s="30">
        <f t="shared" si="75"/>
        <v>0</v>
      </c>
    </row>
    <row r="1204" spans="1:13" ht="24" x14ac:dyDescent="0.25">
      <c r="A1204" s="26">
        <v>51783</v>
      </c>
      <c r="B1204" s="25" t="s">
        <v>1368</v>
      </c>
      <c r="C1204" s="26" t="str">
        <f t="shared" si="73"/>
        <v>93439</v>
      </c>
      <c r="D1204" s="26">
        <v>3</v>
      </c>
      <c r="E1204" s="75" t="s">
        <v>1231</v>
      </c>
      <c r="F1204" s="27" t="s">
        <v>1262</v>
      </c>
      <c r="G1204" s="39" t="s">
        <v>673</v>
      </c>
      <c r="H1204" s="40">
        <v>416107003</v>
      </c>
      <c r="I1204" s="80">
        <f>SUMIF(Tabla1[SKU AVANTE],'Comanda F'!G1204,Tabla1[PIEZAS])</f>
        <v>0</v>
      </c>
      <c r="J1204" s="46">
        <v>243</v>
      </c>
      <c r="K1204" s="29">
        <f t="shared" si="72"/>
        <v>0</v>
      </c>
      <c r="L1204" s="28">
        <f t="shared" si="74"/>
        <v>281.88</v>
      </c>
      <c r="M1204" s="30">
        <f t="shared" si="75"/>
        <v>0</v>
      </c>
    </row>
    <row r="1205" spans="1:13" ht="24" x14ac:dyDescent="0.25">
      <c r="A1205" s="26">
        <v>51783</v>
      </c>
      <c r="B1205" s="25" t="s">
        <v>1368</v>
      </c>
      <c r="C1205" s="26" t="str">
        <f t="shared" si="73"/>
        <v>93439</v>
      </c>
      <c r="D1205" s="26">
        <v>4</v>
      </c>
      <c r="E1205" s="75" t="s">
        <v>1231</v>
      </c>
      <c r="F1205" s="27" t="s">
        <v>1263</v>
      </c>
      <c r="G1205" s="39" t="s">
        <v>674</v>
      </c>
      <c r="H1205" s="40">
        <v>416107004</v>
      </c>
      <c r="I1205" s="80">
        <f>SUMIF(Tabla1[SKU AVANTE],'Comanda F'!G1205,Tabla1[PIEZAS])</f>
        <v>0</v>
      </c>
      <c r="J1205" s="46">
        <v>243</v>
      </c>
      <c r="K1205" s="29">
        <f t="shared" si="72"/>
        <v>0</v>
      </c>
      <c r="L1205" s="28">
        <f t="shared" si="74"/>
        <v>281.88</v>
      </c>
      <c r="M1205" s="30">
        <f t="shared" si="75"/>
        <v>0</v>
      </c>
    </row>
    <row r="1206" spans="1:13" ht="24" x14ac:dyDescent="0.25">
      <c r="A1206" s="26">
        <v>51783</v>
      </c>
      <c r="B1206" s="25" t="s">
        <v>1368</v>
      </c>
      <c r="C1206" s="26" t="str">
        <f t="shared" si="73"/>
        <v>93439</v>
      </c>
      <c r="D1206" s="26">
        <v>5</v>
      </c>
      <c r="E1206" s="75" t="s">
        <v>1231</v>
      </c>
      <c r="F1206" s="27" t="s">
        <v>1264</v>
      </c>
      <c r="G1206" s="39" t="s">
        <v>675</v>
      </c>
      <c r="H1206" s="40">
        <v>416107005</v>
      </c>
      <c r="I1206" s="80">
        <f>SUMIF(Tabla1[SKU AVANTE],'Comanda F'!G1206,Tabla1[PIEZAS])</f>
        <v>0</v>
      </c>
      <c r="J1206" s="46">
        <v>243</v>
      </c>
      <c r="K1206" s="29">
        <f t="shared" si="72"/>
        <v>0</v>
      </c>
      <c r="L1206" s="28">
        <f t="shared" si="74"/>
        <v>281.88</v>
      </c>
      <c r="M1206" s="30">
        <f t="shared" si="75"/>
        <v>0</v>
      </c>
    </row>
    <row r="1207" spans="1:13" ht="24" x14ac:dyDescent="0.25">
      <c r="A1207" s="26">
        <v>51783</v>
      </c>
      <c r="B1207" s="25" t="s">
        <v>1368</v>
      </c>
      <c r="C1207" s="26" t="str">
        <f t="shared" si="73"/>
        <v>93439</v>
      </c>
      <c r="D1207" s="26">
        <v>6</v>
      </c>
      <c r="E1207" s="75" t="s">
        <v>1231</v>
      </c>
      <c r="F1207" s="27" t="s">
        <v>1265</v>
      </c>
      <c r="G1207" s="39" t="s">
        <v>676</v>
      </c>
      <c r="H1207" s="40">
        <v>416107006</v>
      </c>
      <c r="I1207" s="80">
        <f>SUMIF(Tabla1[SKU AVANTE],'Comanda F'!G1207,Tabla1[PIEZAS])</f>
        <v>0</v>
      </c>
      <c r="J1207" s="46">
        <v>243</v>
      </c>
      <c r="K1207" s="29">
        <f t="shared" si="72"/>
        <v>0</v>
      </c>
      <c r="L1207" s="28">
        <f t="shared" si="74"/>
        <v>281.88</v>
      </c>
      <c r="M1207" s="30">
        <f t="shared" si="75"/>
        <v>0</v>
      </c>
    </row>
    <row r="1208" spans="1:13" x14ac:dyDescent="0.25">
      <c r="A1208" s="26">
        <v>51783</v>
      </c>
      <c r="B1208" s="25" t="s">
        <v>1368</v>
      </c>
      <c r="C1208" s="26" t="str">
        <f t="shared" si="73"/>
        <v>93440</v>
      </c>
      <c r="D1208" s="26">
        <v>1</v>
      </c>
      <c r="E1208" s="75" t="s">
        <v>451</v>
      </c>
      <c r="F1208" s="27" t="s">
        <v>1260</v>
      </c>
      <c r="G1208" s="39" t="s">
        <v>677</v>
      </c>
      <c r="H1208" s="40">
        <v>457010001</v>
      </c>
      <c r="I1208" s="80">
        <f>SUMIF(Tabla1[SKU AVANTE],'Comanda F'!G1208,Tabla1[PIEZAS])</f>
        <v>0</v>
      </c>
      <c r="J1208" s="46">
        <v>243</v>
      </c>
      <c r="K1208" s="29">
        <f t="shared" si="72"/>
        <v>0</v>
      </c>
      <c r="L1208" s="28">
        <f t="shared" si="74"/>
        <v>281.88</v>
      </c>
      <c r="M1208" s="30">
        <f t="shared" si="75"/>
        <v>0</v>
      </c>
    </row>
    <row r="1209" spans="1:13" x14ac:dyDescent="0.25">
      <c r="A1209" s="26">
        <v>51783</v>
      </c>
      <c r="B1209" s="25" t="s">
        <v>1368</v>
      </c>
      <c r="C1209" s="26" t="str">
        <f t="shared" si="73"/>
        <v>93440</v>
      </c>
      <c r="D1209" s="26">
        <v>2</v>
      </c>
      <c r="E1209" s="75" t="s">
        <v>451</v>
      </c>
      <c r="F1209" s="27" t="s">
        <v>1261</v>
      </c>
      <c r="G1209" s="39" t="s">
        <v>678</v>
      </c>
      <c r="H1209" s="40">
        <v>457010002</v>
      </c>
      <c r="I1209" s="80">
        <f>SUMIF(Tabla1[SKU AVANTE],'Comanda F'!G1209,Tabla1[PIEZAS])</f>
        <v>0</v>
      </c>
      <c r="J1209" s="46">
        <v>243</v>
      </c>
      <c r="K1209" s="29">
        <f t="shared" si="72"/>
        <v>0</v>
      </c>
      <c r="L1209" s="28">
        <f t="shared" si="74"/>
        <v>281.88</v>
      </c>
      <c r="M1209" s="30">
        <f t="shared" si="75"/>
        <v>0</v>
      </c>
    </row>
    <row r="1210" spans="1:13" x14ac:dyDescent="0.25">
      <c r="A1210" s="26">
        <v>51783</v>
      </c>
      <c r="B1210" s="25" t="s">
        <v>1368</v>
      </c>
      <c r="C1210" s="26" t="str">
        <f t="shared" si="73"/>
        <v>93440</v>
      </c>
      <c r="D1210" s="26">
        <v>3</v>
      </c>
      <c r="E1210" s="75" t="s">
        <v>451</v>
      </c>
      <c r="F1210" s="27" t="s">
        <v>1262</v>
      </c>
      <c r="G1210" s="39" t="s">
        <v>679</v>
      </c>
      <c r="H1210" s="40">
        <v>457010003</v>
      </c>
      <c r="I1210" s="80">
        <f>SUMIF(Tabla1[SKU AVANTE],'Comanda F'!G1210,Tabla1[PIEZAS])</f>
        <v>0</v>
      </c>
      <c r="J1210" s="46">
        <v>243</v>
      </c>
      <c r="K1210" s="29">
        <f t="shared" si="72"/>
        <v>0</v>
      </c>
      <c r="L1210" s="28">
        <f t="shared" si="74"/>
        <v>281.88</v>
      </c>
      <c r="M1210" s="30">
        <f t="shared" si="75"/>
        <v>0</v>
      </c>
    </row>
    <row r="1211" spans="1:13" x14ac:dyDescent="0.25">
      <c r="A1211" s="26">
        <v>51783</v>
      </c>
      <c r="B1211" s="25" t="s">
        <v>1368</v>
      </c>
      <c r="C1211" s="26" t="str">
        <f t="shared" si="73"/>
        <v>93440</v>
      </c>
      <c r="D1211" s="26">
        <v>4</v>
      </c>
      <c r="E1211" s="75" t="s">
        <v>451</v>
      </c>
      <c r="F1211" s="27" t="s">
        <v>1263</v>
      </c>
      <c r="G1211" s="39" t="s">
        <v>680</v>
      </c>
      <c r="H1211" s="40">
        <v>457010004</v>
      </c>
      <c r="I1211" s="80">
        <f>SUMIF(Tabla1[SKU AVANTE],'Comanda F'!G1211,Tabla1[PIEZAS])</f>
        <v>0</v>
      </c>
      <c r="J1211" s="46">
        <v>243</v>
      </c>
      <c r="K1211" s="29">
        <f t="shared" si="72"/>
        <v>0</v>
      </c>
      <c r="L1211" s="28">
        <f t="shared" si="74"/>
        <v>281.88</v>
      </c>
      <c r="M1211" s="30">
        <f t="shared" si="75"/>
        <v>0</v>
      </c>
    </row>
    <row r="1212" spans="1:13" x14ac:dyDescent="0.25">
      <c r="A1212" s="26">
        <v>51783</v>
      </c>
      <c r="B1212" s="25" t="s">
        <v>1368</v>
      </c>
      <c r="C1212" s="26" t="str">
        <f t="shared" si="73"/>
        <v>93440</v>
      </c>
      <c r="D1212" s="26">
        <v>5</v>
      </c>
      <c r="E1212" s="75" t="s">
        <v>451</v>
      </c>
      <c r="F1212" s="27" t="s">
        <v>1264</v>
      </c>
      <c r="G1212" s="39" t="s">
        <v>681</v>
      </c>
      <c r="H1212" s="40">
        <v>457010005</v>
      </c>
      <c r="I1212" s="80">
        <f>SUMIF(Tabla1[SKU AVANTE],'Comanda F'!G1212,Tabla1[PIEZAS])</f>
        <v>0</v>
      </c>
      <c r="J1212" s="46">
        <v>243</v>
      </c>
      <c r="K1212" s="29">
        <f t="shared" si="72"/>
        <v>0</v>
      </c>
      <c r="L1212" s="28">
        <f t="shared" si="74"/>
        <v>281.88</v>
      </c>
      <c r="M1212" s="30">
        <f t="shared" si="75"/>
        <v>0</v>
      </c>
    </row>
    <row r="1213" spans="1:13" x14ac:dyDescent="0.25">
      <c r="A1213" s="26">
        <v>51783</v>
      </c>
      <c r="B1213" s="25" t="s">
        <v>1368</v>
      </c>
      <c r="C1213" s="26" t="str">
        <f t="shared" si="73"/>
        <v>93440</v>
      </c>
      <c r="D1213" s="26">
        <v>6</v>
      </c>
      <c r="E1213" s="75" t="s">
        <v>451</v>
      </c>
      <c r="F1213" s="27" t="s">
        <v>1265</v>
      </c>
      <c r="G1213" s="39" t="s">
        <v>682</v>
      </c>
      <c r="H1213" s="40">
        <v>457010006</v>
      </c>
      <c r="I1213" s="80">
        <f>SUMIF(Tabla1[SKU AVANTE],'Comanda F'!G1213,Tabla1[PIEZAS])</f>
        <v>0</v>
      </c>
      <c r="J1213" s="46">
        <v>243</v>
      </c>
      <c r="K1213" s="29">
        <f t="shared" si="72"/>
        <v>0</v>
      </c>
      <c r="L1213" s="28">
        <f t="shared" si="74"/>
        <v>281.88</v>
      </c>
      <c r="M1213" s="30">
        <f t="shared" si="75"/>
        <v>0</v>
      </c>
    </row>
    <row r="1214" spans="1:13" x14ac:dyDescent="0.25">
      <c r="A1214" s="26">
        <v>55151</v>
      </c>
      <c r="B1214" s="25" t="s">
        <v>1369</v>
      </c>
      <c r="C1214" s="26" t="str">
        <f t="shared" si="73"/>
        <v>93442</v>
      </c>
      <c r="D1214" s="26">
        <v>1</v>
      </c>
      <c r="E1214" s="75" t="s">
        <v>608</v>
      </c>
      <c r="F1214" s="27" t="s">
        <v>1256</v>
      </c>
      <c r="G1214" s="39" t="s">
        <v>586</v>
      </c>
      <c r="H1214" s="40">
        <v>416110001</v>
      </c>
      <c r="I1214" s="80">
        <f>SUMIF(Tabla1[SKU AVANTE],'Comanda F'!G1214,Tabla1[PIEZAS])</f>
        <v>0</v>
      </c>
      <c r="J1214" s="46">
        <v>202</v>
      </c>
      <c r="K1214" s="29">
        <f t="shared" si="72"/>
        <v>0</v>
      </c>
      <c r="L1214" s="28">
        <f t="shared" si="74"/>
        <v>234.32</v>
      </c>
      <c r="M1214" s="30">
        <f t="shared" si="75"/>
        <v>0</v>
      </c>
    </row>
    <row r="1215" spans="1:13" x14ac:dyDescent="0.25">
      <c r="A1215" s="26">
        <v>55151</v>
      </c>
      <c r="B1215" s="25" t="s">
        <v>1369</v>
      </c>
      <c r="C1215" s="26" t="str">
        <f t="shared" si="73"/>
        <v>93442</v>
      </c>
      <c r="D1215" s="26">
        <v>2</v>
      </c>
      <c r="E1215" s="75" t="s">
        <v>608</v>
      </c>
      <c r="F1215" s="27" t="s">
        <v>1257</v>
      </c>
      <c r="G1215" s="39" t="s">
        <v>587</v>
      </c>
      <c r="H1215" s="40">
        <v>416110002</v>
      </c>
      <c r="I1215" s="80">
        <f>SUMIF(Tabla1[SKU AVANTE],'Comanda F'!G1215,Tabla1[PIEZAS])</f>
        <v>0</v>
      </c>
      <c r="J1215" s="46">
        <v>202</v>
      </c>
      <c r="K1215" s="29">
        <f t="shared" si="72"/>
        <v>0</v>
      </c>
      <c r="L1215" s="28">
        <f t="shared" si="74"/>
        <v>234.32</v>
      </c>
      <c r="M1215" s="30">
        <f t="shared" si="75"/>
        <v>0</v>
      </c>
    </row>
    <row r="1216" spans="1:13" x14ac:dyDescent="0.25">
      <c r="A1216" s="26">
        <v>55151</v>
      </c>
      <c r="B1216" s="25" t="s">
        <v>1369</v>
      </c>
      <c r="C1216" s="26" t="str">
        <f t="shared" si="73"/>
        <v>93442</v>
      </c>
      <c r="D1216" s="26">
        <v>3</v>
      </c>
      <c r="E1216" s="75" t="s">
        <v>608</v>
      </c>
      <c r="F1216" s="27" t="s">
        <v>1258</v>
      </c>
      <c r="G1216" s="39" t="s">
        <v>588</v>
      </c>
      <c r="H1216" s="40">
        <v>416110003</v>
      </c>
      <c r="I1216" s="80">
        <f>SUMIF(Tabla1[SKU AVANTE],'Comanda F'!G1216,Tabla1[PIEZAS])</f>
        <v>0</v>
      </c>
      <c r="J1216" s="46">
        <v>202</v>
      </c>
      <c r="K1216" s="29">
        <f t="shared" si="72"/>
        <v>0</v>
      </c>
      <c r="L1216" s="28">
        <f t="shared" si="74"/>
        <v>234.32</v>
      </c>
      <c r="M1216" s="30">
        <f t="shared" si="75"/>
        <v>0</v>
      </c>
    </row>
    <row r="1217" spans="1:13" x14ac:dyDescent="0.25">
      <c r="A1217" s="26">
        <v>55151</v>
      </c>
      <c r="B1217" s="25" t="s">
        <v>1369</v>
      </c>
      <c r="C1217" s="26" t="str">
        <f t="shared" si="73"/>
        <v>93442</v>
      </c>
      <c r="D1217" s="26">
        <v>4</v>
      </c>
      <c r="E1217" s="75" t="s">
        <v>608</v>
      </c>
      <c r="F1217" s="27" t="s">
        <v>1259</v>
      </c>
      <c r="G1217" s="39" t="s">
        <v>589</v>
      </c>
      <c r="H1217" s="40">
        <v>416110005</v>
      </c>
      <c r="I1217" s="80">
        <f>SUMIF(Tabla1[SKU AVANTE],'Comanda F'!G1217,Tabla1[PIEZAS])</f>
        <v>0</v>
      </c>
      <c r="J1217" s="46">
        <v>202</v>
      </c>
      <c r="K1217" s="29">
        <f t="shared" si="72"/>
        <v>0</v>
      </c>
      <c r="L1217" s="28">
        <f t="shared" si="74"/>
        <v>234.32</v>
      </c>
      <c r="M1217" s="30">
        <f t="shared" si="75"/>
        <v>0</v>
      </c>
    </row>
    <row r="1218" spans="1:13" x14ac:dyDescent="0.25">
      <c r="A1218" s="26">
        <v>55151</v>
      </c>
      <c r="B1218" s="25" t="s">
        <v>1369</v>
      </c>
      <c r="C1218" s="26" t="str">
        <f t="shared" si="73"/>
        <v>93442</v>
      </c>
      <c r="D1218" s="26">
        <v>5</v>
      </c>
      <c r="E1218" s="75" t="s">
        <v>608</v>
      </c>
      <c r="F1218" s="27" t="s">
        <v>1246</v>
      </c>
      <c r="G1218" s="39" t="s">
        <v>590</v>
      </c>
      <c r="H1218" s="40">
        <v>416110006</v>
      </c>
      <c r="I1218" s="80">
        <f>SUMIF(Tabla1[SKU AVANTE],'Comanda F'!G1218,Tabla1[PIEZAS])</f>
        <v>0</v>
      </c>
      <c r="J1218" s="46">
        <v>202</v>
      </c>
      <c r="K1218" s="29">
        <f t="shared" si="72"/>
        <v>0</v>
      </c>
      <c r="L1218" s="28">
        <f t="shared" si="74"/>
        <v>234.32</v>
      </c>
      <c r="M1218" s="30">
        <f t="shared" si="75"/>
        <v>0</v>
      </c>
    </row>
    <row r="1219" spans="1:13" x14ac:dyDescent="0.25">
      <c r="A1219" s="26">
        <v>55151</v>
      </c>
      <c r="B1219" s="25" t="s">
        <v>1369</v>
      </c>
      <c r="C1219" s="26" t="str">
        <f t="shared" si="73"/>
        <v>93442</v>
      </c>
      <c r="D1219" s="26">
        <v>6</v>
      </c>
      <c r="E1219" s="75" t="s">
        <v>608</v>
      </c>
      <c r="F1219" s="27" t="s">
        <v>1247</v>
      </c>
      <c r="G1219" s="39" t="s">
        <v>591</v>
      </c>
      <c r="H1219" s="40">
        <v>416110007</v>
      </c>
      <c r="I1219" s="80">
        <f>SUMIF(Tabla1[SKU AVANTE],'Comanda F'!G1219,Tabla1[PIEZAS])</f>
        <v>0</v>
      </c>
      <c r="J1219" s="46">
        <v>202</v>
      </c>
      <c r="K1219" s="29">
        <f t="shared" si="72"/>
        <v>0</v>
      </c>
      <c r="L1219" s="28">
        <f t="shared" si="74"/>
        <v>234.32</v>
      </c>
      <c r="M1219" s="30">
        <f t="shared" si="75"/>
        <v>0</v>
      </c>
    </row>
    <row r="1220" spans="1:13" x14ac:dyDescent="0.25">
      <c r="A1220" s="26">
        <v>55151</v>
      </c>
      <c r="B1220" s="25" t="s">
        <v>1369</v>
      </c>
      <c r="C1220" s="26" t="str">
        <f t="shared" si="73"/>
        <v>93442</v>
      </c>
      <c r="D1220" s="26">
        <v>7</v>
      </c>
      <c r="E1220" s="75" t="s">
        <v>608</v>
      </c>
      <c r="F1220" s="27" t="s">
        <v>1248</v>
      </c>
      <c r="G1220" s="39" t="s">
        <v>592</v>
      </c>
      <c r="H1220" s="40">
        <v>416110008</v>
      </c>
      <c r="I1220" s="80">
        <f>SUMIF(Tabla1[SKU AVANTE],'Comanda F'!G1220,Tabla1[PIEZAS])</f>
        <v>0</v>
      </c>
      <c r="J1220" s="46">
        <v>202</v>
      </c>
      <c r="K1220" s="29">
        <f t="shared" si="72"/>
        <v>0</v>
      </c>
      <c r="L1220" s="28">
        <f t="shared" si="74"/>
        <v>234.32</v>
      </c>
      <c r="M1220" s="30">
        <f t="shared" si="75"/>
        <v>0</v>
      </c>
    </row>
    <row r="1221" spans="1:13" x14ac:dyDescent="0.25">
      <c r="A1221" s="26">
        <v>55151</v>
      </c>
      <c r="B1221" s="25" t="s">
        <v>1369</v>
      </c>
      <c r="C1221" s="26" t="str">
        <f t="shared" si="73"/>
        <v>93442</v>
      </c>
      <c r="D1221" s="26">
        <v>8</v>
      </c>
      <c r="E1221" s="75" t="s">
        <v>608</v>
      </c>
      <c r="F1221" s="27" t="s">
        <v>1249</v>
      </c>
      <c r="G1221" s="39" t="s">
        <v>593</v>
      </c>
      <c r="H1221" s="40">
        <v>416110009</v>
      </c>
      <c r="I1221" s="80">
        <f>SUMIF(Tabla1[SKU AVANTE],'Comanda F'!G1221,Tabla1[PIEZAS])</f>
        <v>0</v>
      </c>
      <c r="J1221" s="46">
        <v>202</v>
      </c>
      <c r="K1221" s="29">
        <f t="shared" si="72"/>
        <v>0</v>
      </c>
      <c r="L1221" s="28">
        <f t="shared" si="74"/>
        <v>234.32</v>
      </c>
      <c r="M1221" s="30">
        <f t="shared" si="75"/>
        <v>0</v>
      </c>
    </row>
    <row r="1222" spans="1:13" x14ac:dyDescent="0.25">
      <c r="A1222" s="26">
        <v>55152</v>
      </c>
      <c r="B1222" s="25" t="s">
        <v>1370</v>
      </c>
      <c r="C1222" s="26" t="str">
        <f t="shared" si="73"/>
        <v>93442</v>
      </c>
      <c r="D1222" s="26">
        <v>1</v>
      </c>
      <c r="E1222" s="75" t="s">
        <v>608</v>
      </c>
      <c r="F1222" s="27" t="s">
        <v>1260</v>
      </c>
      <c r="G1222" s="39" t="s">
        <v>580</v>
      </c>
      <c r="H1222" s="40">
        <v>416111001</v>
      </c>
      <c r="I1222" s="80">
        <f>SUMIF(Tabla1[SKU AVANTE],'Comanda F'!G1222,Tabla1[PIEZAS])</f>
        <v>0</v>
      </c>
      <c r="J1222" s="46">
        <v>202</v>
      </c>
      <c r="K1222" s="29">
        <f t="shared" si="72"/>
        <v>0</v>
      </c>
      <c r="L1222" s="28">
        <f t="shared" si="74"/>
        <v>234.32</v>
      </c>
      <c r="M1222" s="30">
        <f t="shared" si="75"/>
        <v>0</v>
      </c>
    </row>
    <row r="1223" spans="1:13" x14ac:dyDescent="0.25">
      <c r="A1223" s="26">
        <v>55152</v>
      </c>
      <c r="B1223" s="25" t="s">
        <v>1370</v>
      </c>
      <c r="C1223" s="26" t="str">
        <f t="shared" si="73"/>
        <v>93442</v>
      </c>
      <c r="D1223" s="26">
        <v>2</v>
      </c>
      <c r="E1223" s="75" t="s">
        <v>608</v>
      </c>
      <c r="F1223" s="27" t="s">
        <v>1261</v>
      </c>
      <c r="G1223" s="39" t="s">
        <v>581</v>
      </c>
      <c r="H1223" s="40">
        <v>416111002</v>
      </c>
      <c r="I1223" s="80">
        <f>SUMIF(Tabla1[SKU AVANTE],'Comanda F'!G1223,Tabla1[PIEZAS])</f>
        <v>0</v>
      </c>
      <c r="J1223" s="46">
        <v>202</v>
      </c>
      <c r="K1223" s="29">
        <f t="shared" ref="K1223:K1228" si="76">I1223*J1223</f>
        <v>0</v>
      </c>
      <c r="L1223" s="28">
        <f t="shared" si="74"/>
        <v>234.32</v>
      </c>
      <c r="M1223" s="30">
        <f t="shared" si="75"/>
        <v>0</v>
      </c>
    </row>
    <row r="1224" spans="1:13" x14ac:dyDescent="0.25">
      <c r="A1224" s="26">
        <v>55152</v>
      </c>
      <c r="B1224" s="25" t="s">
        <v>1370</v>
      </c>
      <c r="C1224" s="26" t="str">
        <f t="shared" ref="C1224:C1228" si="77">RIGHT(G1224,5)</f>
        <v>93442</v>
      </c>
      <c r="D1224" s="26">
        <v>3</v>
      </c>
      <c r="E1224" s="75" t="s">
        <v>608</v>
      </c>
      <c r="F1224" s="27" t="s">
        <v>1262</v>
      </c>
      <c r="G1224" s="39" t="s">
        <v>582</v>
      </c>
      <c r="H1224" s="40">
        <v>416111003</v>
      </c>
      <c r="I1224" s="80">
        <f>SUMIF(Tabla1[SKU AVANTE],'Comanda F'!G1224,Tabla1[PIEZAS])</f>
        <v>0</v>
      </c>
      <c r="J1224" s="46">
        <v>202</v>
      </c>
      <c r="K1224" s="29">
        <f t="shared" si="76"/>
        <v>0</v>
      </c>
      <c r="L1224" s="28">
        <f t="shared" ref="L1224:L1228" si="78">+J1224*1.16</f>
        <v>234.32</v>
      </c>
      <c r="M1224" s="30">
        <f t="shared" ref="M1224:M1228" si="79">+I1224*L1224</f>
        <v>0</v>
      </c>
    </row>
    <row r="1225" spans="1:13" x14ac:dyDescent="0.25">
      <c r="A1225" s="26">
        <v>55152</v>
      </c>
      <c r="B1225" s="25" t="s">
        <v>1370</v>
      </c>
      <c r="C1225" s="26" t="str">
        <f t="shared" si="77"/>
        <v>93442</v>
      </c>
      <c r="D1225" s="26">
        <v>4</v>
      </c>
      <c r="E1225" s="75" t="s">
        <v>608</v>
      </c>
      <c r="F1225" s="27" t="s">
        <v>1263</v>
      </c>
      <c r="G1225" s="39" t="s">
        <v>583</v>
      </c>
      <c r="H1225" s="40">
        <v>416111004</v>
      </c>
      <c r="I1225" s="80">
        <f>SUMIF(Tabla1[SKU AVANTE],'Comanda F'!G1225,Tabla1[PIEZAS])</f>
        <v>0</v>
      </c>
      <c r="J1225" s="46">
        <v>202</v>
      </c>
      <c r="K1225" s="29">
        <f t="shared" si="76"/>
        <v>0</v>
      </c>
      <c r="L1225" s="28">
        <f t="shared" si="78"/>
        <v>234.32</v>
      </c>
      <c r="M1225" s="30">
        <f t="shared" si="79"/>
        <v>0</v>
      </c>
    </row>
    <row r="1226" spans="1:13" x14ac:dyDescent="0.25">
      <c r="A1226" s="26">
        <v>55152</v>
      </c>
      <c r="B1226" s="25" t="s">
        <v>1370</v>
      </c>
      <c r="C1226" s="26" t="str">
        <f t="shared" si="77"/>
        <v>93442</v>
      </c>
      <c r="D1226" s="26">
        <v>5</v>
      </c>
      <c r="E1226" s="75" t="s">
        <v>608</v>
      </c>
      <c r="F1226" s="27" t="s">
        <v>1264</v>
      </c>
      <c r="G1226" s="39" t="s">
        <v>584</v>
      </c>
      <c r="H1226" s="40">
        <v>416111005</v>
      </c>
      <c r="I1226" s="80">
        <f>SUMIF(Tabla1[SKU AVANTE],'Comanda F'!G1226,Tabla1[PIEZAS])</f>
        <v>0</v>
      </c>
      <c r="J1226" s="46">
        <v>202</v>
      </c>
      <c r="K1226" s="29">
        <f t="shared" si="76"/>
        <v>0</v>
      </c>
      <c r="L1226" s="28">
        <f t="shared" si="78"/>
        <v>234.32</v>
      </c>
      <c r="M1226" s="30">
        <f t="shared" si="79"/>
        <v>0</v>
      </c>
    </row>
    <row r="1227" spans="1:13" x14ac:dyDescent="0.25">
      <c r="A1227" s="26">
        <v>55152</v>
      </c>
      <c r="B1227" s="25" t="s">
        <v>1370</v>
      </c>
      <c r="C1227" s="26" t="str">
        <f t="shared" si="77"/>
        <v>93442</v>
      </c>
      <c r="D1227" s="26">
        <v>6</v>
      </c>
      <c r="E1227" s="75" t="s">
        <v>608</v>
      </c>
      <c r="F1227" s="27" t="s">
        <v>1265</v>
      </c>
      <c r="G1227" s="39" t="s">
        <v>585</v>
      </c>
      <c r="H1227" s="40">
        <v>416111006</v>
      </c>
      <c r="I1227" s="80">
        <f>SUMIF(Tabla1[SKU AVANTE],'Comanda F'!G1227,Tabla1[PIEZAS])</f>
        <v>0</v>
      </c>
      <c r="J1227" s="46">
        <v>202</v>
      </c>
      <c r="K1227" s="29">
        <f t="shared" si="76"/>
        <v>0</v>
      </c>
      <c r="L1227" s="28">
        <f t="shared" si="78"/>
        <v>234.32</v>
      </c>
      <c r="M1227" s="30">
        <f t="shared" si="79"/>
        <v>0</v>
      </c>
    </row>
    <row r="1228" spans="1:13" x14ac:dyDescent="0.25">
      <c r="A1228" s="26"/>
      <c r="B1228" s="25"/>
      <c r="C1228" s="26" t="str">
        <f t="shared" si="77"/>
        <v/>
      </c>
      <c r="D1228" s="26"/>
      <c r="E1228" s="75"/>
      <c r="F1228" s="32"/>
      <c r="G1228" s="39"/>
      <c r="H1228" s="40"/>
      <c r="I1228" s="80">
        <f>SUMIF(Tabla1[SKU AVANTE],'Comanda F'!G1228,Tabla1[PIEZAS])</f>
        <v>0</v>
      </c>
      <c r="J1228" s="46">
        <v>0</v>
      </c>
      <c r="K1228" s="29">
        <f t="shared" si="76"/>
        <v>0</v>
      </c>
      <c r="L1228" s="28">
        <f t="shared" si="78"/>
        <v>0</v>
      </c>
      <c r="M1228" s="30">
        <f t="shared" si="79"/>
        <v>0</v>
      </c>
    </row>
    <row r="1229" spans="1:13" ht="12.75" thickBot="1" x14ac:dyDescent="0.3">
      <c r="J1229" s="34"/>
      <c r="K1229" s="35"/>
      <c r="L1229" s="35"/>
    </row>
    <row r="1230" spans="1:13" ht="13.5" customHeight="1" thickTop="1" thickBot="1" x14ac:dyDescent="0.3">
      <c r="A1230" s="31" t="s">
        <v>647</v>
      </c>
      <c r="B1230" s="31"/>
      <c r="C1230" s="31"/>
      <c r="D1230" s="43"/>
      <c r="E1230" s="76"/>
      <c r="F1230" s="31"/>
      <c r="G1230" s="31"/>
      <c r="I1230" s="7" t="s">
        <v>1374</v>
      </c>
      <c r="J1230" s="58">
        <f>SUM(I7:I1228)</f>
        <v>0</v>
      </c>
      <c r="K1230" s="53" t="s">
        <v>609</v>
      </c>
      <c r="L1230" s="2">
        <f>SUM(K7:K1228)</f>
        <v>0</v>
      </c>
    </row>
    <row r="1231" spans="1:13" ht="13.5" thickTop="1" thickBot="1" x14ac:dyDescent="0.3">
      <c r="A1231" s="31" t="s">
        <v>819</v>
      </c>
      <c r="B1231" s="31"/>
      <c r="C1231" s="31"/>
      <c r="D1231" s="43"/>
      <c r="E1231" s="76"/>
      <c r="F1231" s="31"/>
      <c r="G1231" s="31"/>
      <c r="I1231" s="15"/>
      <c r="J1231" s="62"/>
      <c r="K1231" s="55" t="str">
        <f>CONCATENATE(J1231&amp;"%"&amp;" descuento")</f>
        <v>% descuento</v>
      </c>
      <c r="L1231" s="2">
        <f>L1230*J1231%</f>
        <v>0</v>
      </c>
    </row>
    <row r="1232" spans="1:13" s="16" customFormat="1" ht="9" customHeight="1" thickTop="1" thickBot="1" x14ac:dyDescent="0.3">
      <c r="A1232" s="15"/>
      <c r="B1232" s="15"/>
      <c r="C1232" s="15"/>
      <c r="D1232" s="43"/>
      <c r="E1232" s="76"/>
      <c r="F1232" s="15"/>
      <c r="G1232" s="15"/>
      <c r="I1232" s="15"/>
      <c r="J1232" s="63"/>
      <c r="K1232" s="54"/>
      <c r="L1232" s="61"/>
    </row>
    <row r="1233" spans="1:12" ht="13.5" customHeight="1" thickTop="1" thickBot="1" x14ac:dyDescent="0.3">
      <c r="A1233" s="31" t="s">
        <v>1373</v>
      </c>
      <c r="B1233" s="31"/>
      <c r="C1233" s="31"/>
      <c r="D1233" s="43"/>
      <c r="E1233" s="76"/>
      <c r="F1233" s="31"/>
      <c r="G1233" s="31"/>
      <c r="I1233" s="7" t="s">
        <v>1376</v>
      </c>
      <c r="J1233" s="56"/>
      <c r="K1233" s="3">
        <v>100</v>
      </c>
      <c r="L1233" s="2">
        <f>J1233*K1233</f>
        <v>0</v>
      </c>
    </row>
    <row r="1234" spans="1:12" ht="14.25" customHeight="1" thickTop="1" thickBot="1" x14ac:dyDescent="0.3">
      <c r="A1234" s="11" t="s">
        <v>1372</v>
      </c>
      <c r="C1234" s="11"/>
      <c r="D1234" s="36"/>
      <c r="E1234" s="77"/>
      <c r="F1234" s="11"/>
      <c r="I1234" s="7" t="s">
        <v>1377</v>
      </c>
      <c r="J1234" s="56"/>
      <c r="K1234" s="3">
        <v>200</v>
      </c>
      <c r="L1234" s="2">
        <f>J1234*K1234</f>
        <v>0</v>
      </c>
    </row>
    <row r="1235" spans="1:12" ht="14.25" customHeight="1" thickTop="1" thickBot="1" x14ac:dyDescent="0.3">
      <c r="A1235" s="11" t="s">
        <v>1322</v>
      </c>
      <c r="C1235" s="11"/>
      <c r="D1235" s="36"/>
      <c r="E1235" s="77"/>
      <c r="F1235" s="11"/>
      <c r="I1235" s="7" t="s">
        <v>1378</v>
      </c>
      <c r="J1235" s="56"/>
      <c r="K1235" s="3">
        <v>300</v>
      </c>
      <c r="L1235" s="2">
        <f>J1235*K1235</f>
        <v>0</v>
      </c>
    </row>
    <row r="1236" spans="1:12" ht="13.5" thickTop="1" thickBot="1" x14ac:dyDescent="0.3">
      <c r="A1236" s="11" t="s">
        <v>1279</v>
      </c>
      <c r="C1236" s="11"/>
      <c r="D1236" s="36"/>
      <c r="E1236" s="77"/>
      <c r="F1236" s="11"/>
      <c r="I1236" s="11"/>
      <c r="J1236" s="11"/>
      <c r="K1236" s="53" t="s">
        <v>467</v>
      </c>
      <c r="L1236" s="2">
        <f>(L1230-L1231+L1233+L1234+L1235)*16%</f>
        <v>0</v>
      </c>
    </row>
    <row r="1237" spans="1:12" s="16" customFormat="1" ht="9" customHeight="1" thickTop="1" thickBot="1" x14ac:dyDescent="0.3">
      <c r="D1237" s="36"/>
      <c r="E1237" s="77"/>
      <c r="K1237" s="54"/>
      <c r="L1237" s="61"/>
    </row>
    <row r="1238" spans="1:12" ht="13.5" thickTop="1" thickBot="1" x14ac:dyDescent="0.3">
      <c r="A1238" s="57" t="s">
        <v>815</v>
      </c>
      <c r="B1238" s="57"/>
      <c r="I1238" s="11"/>
      <c r="J1238" s="11"/>
      <c r="K1238" s="53" t="s">
        <v>1321</v>
      </c>
      <c r="L1238" s="37">
        <f>(L1230-L1231)+L1236+L1233+L1234+L1235</f>
        <v>0</v>
      </c>
    </row>
    <row r="1239" spans="1:12" ht="12.75" thickTop="1" x14ac:dyDescent="0.25">
      <c r="J1239" s="34"/>
      <c r="K1239" s="36"/>
      <c r="L1239" s="36"/>
    </row>
    <row r="1240" spans="1:12" x14ac:dyDescent="0.25">
      <c r="J1240" s="34"/>
      <c r="K1240" s="36"/>
      <c r="L1240" s="36"/>
    </row>
    <row r="1241" spans="1:12" x14ac:dyDescent="0.25">
      <c r="J1241" s="34"/>
      <c r="K1241" s="36"/>
      <c r="L1241" s="36"/>
    </row>
    <row r="1242" spans="1:12" x14ac:dyDescent="0.25">
      <c r="J1242" s="34"/>
      <c r="K1242" s="36"/>
      <c r="L1242" s="36"/>
    </row>
    <row r="1243" spans="1:12" x14ac:dyDescent="0.25">
      <c r="J1243" s="34"/>
      <c r="K1243" s="36"/>
      <c r="L1243" s="36"/>
    </row>
    <row r="1244" spans="1:12" x14ac:dyDescent="0.25">
      <c r="J1244" s="34"/>
      <c r="K1244" s="36"/>
      <c r="L1244" s="36"/>
    </row>
    <row r="1245" spans="1:12" x14ac:dyDescent="0.25">
      <c r="J1245" s="34"/>
      <c r="K1245" s="36"/>
      <c r="L1245" s="36"/>
    </row>
    <row r="1246" spans="1:12" x14ac:dyDescent="0.25">
      <c r="J1246" s="34"/>
      <c r="K1246" s="36"/>
      <c r="L1246" s="36"/>
    </row>
    <row r="1247" spans="1:12" x14ac:dyDescent="0.25">
      <c r="J1247" s="34"/>
      <c r="K1247" s="36"/>
      <c r="L1247" s="36"/>
    </row>
    <row r="1248" spans="1:12" x14ac:dyDescent="0.25">
      <c r="J1248" s="34"/>
      <c r="K1248" s="36"/>
      <c r="L1248" s="36"/>
    </row>
    <row r="1249" spans="10:12" x14ac:dyDescent="0.25">
      <c r="J1249" s="34"/>
      <c r="K1249" s="36"/>
      <c r="L1249" s="36"/>
    </row>
    <row r="1250" spans="10:12" x14ac:dyDescent="0.25">
      <c r="J1250" s="34"/>
      <c r="K1250" s="36"/>
      <c r="L1250" s="36"/>
    </row>
    <row r="1251" spans="10:12" x14ac:dyDescent="0.25">
      <c r="J1251" s="34"/>
      <c r="K1251" s="36"/>
      <c r="L1251" s="36"/>
    </row>
    <row r="1252" spans="10:12" x14ac:dyDescent="0.25">
      <c r="J1252" s="34"/>
      <c r="K1252" s="36"/>
      <c r="L1252" s="36"/>
    </row>
    <row r="1253" spans="10:12" x14ac:dyDescent="0.25">
      <c r="J1253" s="34"/>
      <c r="K1253" s="36"/>
      <c r="L1253" s="36"/>
    </row>
    <row r="1254" spans="10:12" x14ac:dyDescent="0.25">
      <c r="J1254" s="34"/>
      <c r="K1254" s="36"/>
      <c r="L1254" s="36"/>
    </row>
    <row r="1255" spans="10:12" x14ac:dyDescent="0.25">
      <c r="J1255" s="34"/>
      <c r="K1255" s="36"/>
      <c r="L1255" s="36"/>
    </row>
    <row r="1256" spans="10:12" x14ac:dyDescent="0.25">
      <c r="J1256" s="34"/>
      <c r="K1256" s="36"/>
      <c r="L1256" s="36"/>
    </row>
    <row r="1257" spans="10:12" x14ac:dyDescent="0.25">
      <c r="J1257" s="34"/>
      <c r="K1257" s="36"/>
      <c r="L1257" s="36"/>
    </row>
    <row r="1258" spans="10:12" x14ac:dyDescent="0.25">
      <c r="J1258" s="34"/>
      <c r="K1258" s="36"/>
      <c r="L1258" s="36"/>
    </row>
    <row r="1259" spans="10:12" x14ac:dyDescent="0.25">
      <c r="J1259" s="34"/>
      <c r="K1259" s="36"/>
      <c r="L1259" s="36"/>
    </row>
    <row r="1260" spans="10:12" x14ac:dyDescent="0.25">
      <c r="J1260" s="34"/>
      <c r="K1260" s="36"/>
      <c r="L1260" s="36"/>
    </row>
    <row r="1261" spans="10:12" x14ac:dyDescent="0.25">
      <c r="J1261" s="34"/>
      <c r="K1261" s="36"/>
      <c r="L1261" s="36"/>
    </row>
    <row r="1262" spans="10:12" x14ac:dyDescent="0.25">
      <c r="J1262" s="34"/>
      <c r="K1262" s="36"/>
      <c r="L1262" s="36"/>
    </row>
    <row r="1263" spans="10:12" x14ac:dyDescent="0.25">
      <c r="J1263" s="34"/>
      <c r="K1263" s="36"/>
      <c r="L1263" s="36"/>
    </row>
    <row r="1264" spans="10:12" x14ac:dyDescent="0.25">
      <c r="J1264" s="34"/>
      <c r="K1264" s="36"/>
      <c r="L1264" s="36"/>
    </row>
    <row r="1265" spans="10:12" x14ac:dyDescent="0.25">
      <c r="J1265" s="34"/>
      <c r="K1265" s="36"/>
      <c r="L1265" s="36"/>
    </row>
    <row r="1266" spans="10:12" x14ac:dyDescent="0.25">
      <c r="J1266" s="34"/>
      <c r="K1266" s="36"/>
      <c r="L1266" s="36"/>
    </row>
    <row r="1267" spans="10:12" x14ac:dyDescent="0.25">
      <c r="J1267" s="34"/>
      <c r="K1267" s="36"/>
      <c r="L1267" s="36"/>
    </row>
    <row r="1268" spans="10:12" x14ac:dyDescent="0.25">
      <c r="J1268" s="34"/>
      <c r="K1268" s="36"/>
      <c r="L1268" s="36"/>
    </row>
    <row r="1269" spans="10:12" x14ac:dyDescent="0.25">
      <c r="J1269" s="34"/>
      <c r="K1269" s="36"/>
      <c r="L1269" s="36"/>
    </row>
    <row r="1270" spans="10:12" x14ac:dyDescent="0.25">
      <c r="J1270" s="34"/>
      <c r="K1270" s="36"/>
      <c r="L1270" s="36"/>
    </row>
    <row r="1271" spans="10:12" x14ac:dyDescent="0.25">
      <c r="J1271" s="34"/>
      <c r="K1271" s="36"/>
      <c r="L1271" s="36"/>
    </row>
    <row r="1272" spans="10:12" x14ac:dyDescent="0.25">
      <c r="J1272" s="34"/>
      <c r="K1272" s="36"/>
      <c r="L1272" s="36"/>
    </row>
    <row r="1273" spans="10:12" x14ac:dyDescent="0.25">
      <c r="J1273" s="34"/>
      <c r="K1273" s="36"/>
      <c r="L1273" s="36"/>
    </row>
    <row r="1274" spans="10:12" x14ac:dyDescent="0.25">
      <c r="J1274" s="34"/>
      <c r="K1274" s="36"/>
      <c r="L1274" s="36"/>
    </row>
    <row r="1275" spans="10:12" x14ac:dyDescent="0.25">
      <c r="J1275" s="34"/>
      <c r="K1275" s="36"/>
      <c r="L1275" s="36"/>
    </row>
    <row r="1276" spans="10:12" x14ac:dyDescent="0.25">
      <c r="J1276" s="34"/>
      <c r="K1276" s="36"/>
      <c r="L1276" s="36"/>
    </row>
    <row r="1277" spans="10:12" x14ac:dyDescent="0.25">
      <c r="J1277" s="34"/>
      <c r="K1277" s="36"/>
      <c r="L1277" s="36"/>
    </row>
    <row r="1278" spans="10:12" x14ac:dyDescent="0.25">
      <c r="J1278" s="34"/>
      <c r="K1278" s="36"/>
      <c r="L1278" s="36"/>
    </row>
    <row r="1279" spans="10:12" x14ac:dyDescent="0.25">
      <c r="J1279" s="34"/>
      <c r="K1279" s="36"/>
      <c r="L1279" s="36"/>
    </row>
    <row r="1280" spans="10:12" x14ac:dyDescent="0.25">
      <c r="J1280" s="34"/>
      <c r="K1280" s="36"/>
      <c r="L1280" s="36"/>
    </row>
    <row r="1281" spans="10:12" x14ac:dyDescent="0.25">
      <c r="J1281" s="34"/>
      <c r="K1281" s="36"/>
      <c r="L1281" s="36"/>
    </row>
    <row r="1282" spans="10:12" x14ac:dyDescent="0.25">
      <c r="J1282" s="34"/>
      <c r="K1282" s="36"/>
      <c r="L1282" s="36"/>
    </row>
    <row r="1283" spans="10:12" x14ac:dyDescent="0.25">
      <c r="J1283" s="34"/>
      <c r="K1283" s="36"/>
      <c r="L1283" s="36"/>
    </row>
    <row r="1284" spans="10:12" x14ac:dyDescent="0.25">
      <c r="J1284" s="34"/>
      <c r="K1284" s="36"/>
      <c r="L1284" s="36"/>
    </row>
    <row r="1285" spans="10:12" x14ac:dyDescent="0.25">
      <c r="J1285" s="34"/>
      <c r="K1285" s="36"/>
      <c r="L1285" s="36"/>
    </row>
    <row r="1286" spans="10:12" x14ac:dyDescent="0.25">
      <c r="J1286" s="34"/>
      <c r="K1286" s="36"/>
      <c r="L1286" s="36"/>
    </row>
    <row r="1287" spans="10:12" x14ac:dyDescent="0.25">
      <c r="J1287" s="34"/>
      <c r="K1287" s="36"/>
      <c r="L1287" s="36"/>
    </row>
    <row r="1288" spans="10:12" x14ac:dyDescent="0.25">
      <c r="J1288" s="34"/>
      <c r="K1288" s="36"/>
      <c r="L1288" s="36"/>
    </row>
    <row r="1289" spans="10:12" x14ac:dyDescent="0.25">
      <c r="J1289" s="34"/>
      <c r="K1289" s="36"/>
      <c r="L1289" s="36"/>
    </row>
    <row r="1290" spans="10:12" x14ac:dyDescent="0.25">
      <c r="J1290" s="34"/>
      <c r="K1290" s="36"/>
      <c r="L1290" s="36"/>
    </row>
    <row r="1291" spans="10:12" x14ac:dyDescent="0.25">
      <c r="J1291" s="34"/>
      <c r="K1291" s="36"/>
      <c r="L1291" s="36"/>
    </row>
    <row r="1292" spans="10:12" x14ac:dyDescent="0.25">
      <c r="J1292" s="34"/>
      <c r="K1292" s="36"/>
      <c r="L1292" s="36"/>
    </row>
    <row r="1293" spans="10:12" x14ac:dyDescent="0.25">
      <c r="J1293" s="34"/>
      <c r="K1293" s="36"/>
      <c r="L1293" s="36"/>
    </row>
    <row r="1294" spans="10:12" x14ac:dyDescent="0.25">
      <c r="J1294" s="34"/>
      <c r="K1294" s="36"/>
      <c r="L1294" s="36"/>
    </row>
    <row r="1295" spans="10:12" x14ac:dyDescent="0.25">
      <c r="J1295" s="34"/>
      <c r="K1295" s="36"/>
      <c r="L1295" s="36"/>
    </row>
    <row r="1296" spans="10:12" x14ac:dyDescent="0.25">
      <c r="J1296" s="34"/>
      <c r="K1296" s="36"/>
      <c r="L1296" s="36"/>
    </row>
    <row r="1297" spans="10:12" x14ac:dyDescent="0.25">
      <c r="J1297" s="34"/>
      <c r="K1297" s="36"/>
      <c r="L1297" s="36"/>
    </row>
    <row r="1298" spans="10:12" x14ac:dyDescent="0.25">
      <c r="J1298" s="34"/>
      <c r="K1298" s="36"/>
      <c r="L1298" s="36"/>
    </row>
    <row r="1299" spans="10:12" x14ac:dyDescent="0.25">
      <c r="J1299" s="34"/>
      <c r="K1299" s="36"/>
      <c r="L1299" s="36"/>
    </row>
    <row r="1300" spans="10:12" x14ac:dyDescent="0.25">
      <c r="J1300" s="34"/>
      <c r="K1300" s="36"/>
      <c r="L1300" s="36"/>
    </row>
    <row r="1301" spans="10:12" x14ac:dyDescent="0.25">
      <c r="J1301" s="34"/>
      <c r="K1301" s="36"/>
      <c r="L1301" s="36"/>
    </row>
    <row r="1302" spans="10:12" x14ac:dyDescent="0.25">
      <c r="J1302" s="34"/>
      <c r="K1302" s="36"/>
      <c r="L1302" s="36"/>
    </row>
    <row r="1303" spans="10:12" x14ac:dyDescent="0.25">
      <c r="J1303" s="34"/>
      <c r="K1303" s="36"/>
      <c r="L1303" s="36"/>
    </row>
    <row r="1304" spans="10:12" x14ac:dyDescent="0.25">
      <c r="J1304" s="34"/>
      <c r="K1304" s="36"/>
      <c r="L1304" s="36"/>
    </row>
    <row r="1305" spans="10:12" x14ac:dyDescent="0.25">
      <c r="J1305" s="34"/>
      <c r="K1305" s="36"/>
      <c r="L1305" s="36"/>
    </row>
    <row r="1306" spans="10:12" x14ac:dyDescent="0.25">
      <c r="J1306" s="34"/>
      <c r="K1306" s="36"/>
      <c r="L1306" s="36"/>
    </row>
    <row r="1307" spans="10:12" x14ac:dyDescent="0.25">
      <c r="J1307" s="34"/>
      <c r="K1307" s="36"/>
      <c r="L1307" s="36"/>
    </row>
    <row r="1308" spans="10:12" x14ac:dyDescent="0.25">
      <c r="J1308" s="34"/>
      <c r="K1308" s="36"/>
      <c r="L1308" s="36"/>
    </row>
    <row r="1309" spans="10:12" x14ac:dyDescent="0.25">
      <c r="J1309" s="34"/>
      <c r="K1309" s="36"/>
      <c r="L1309" s="36"/>
    </row>
    <row r="1310" spans="10:12" x14ac:dyDescent="0.25">
      <c r="J1310" s="34"/>
      <c r="K1310" s="36"/>
      <c r="L1310" s="36"/>
    </row>
    <row r="1311" spans="10:12" x14ac:dyDescent="0.25">
      <c r="J1311" s="34"/>
      <c r="K1311" s="36"/>
      <c r="L1311" s="36"/>
    </row>
    <row r="1312" spans="10:12" x14ac:dyDescent="0.25">
      <c r="J1312" s="34"/>
      <c r="K1312" s="36"/>
      <c r="L1312" s="36"/>
    </row>
    <row r="1313" spans="10:12" x14ac:dyDescent="0.25">
      <c r="J1313" s="34"/>
      <c r="K1313" s="36"/>
      <c r="L1313" s="36"/>
    </row>
    <row r="1314" spans="10:12" x14ac:dyDescent="0.25">
      <c r="J1314" s="34"/>
      <c r="K1314" s="36"/>
      <c r="L1314" s="36"/>
    </row>
    <row r="1315" spans="10:12" x14ac:dyDescent="0.25">
      <c r="J1315" s="34"/>
      <c r="K1315" s="36"/>
      <c r="L1315" s="36"/>
    </row>
    <row r="1316" spans="10:12" x14ac:dyDescent="0.25">
      <c r="J1316" s="34"/>
      <c r="K1316" s="36"/>
      <c r="L1316" s="36"/>
    </row>
    <row r="1317" spans="10:12" x14ac:dyDescent="0.25">
      <c r="J1317" s="34"/>
      <c r="K1317" s="36"/>
      <c r="L1317" s="36"/>
    </row>
    <row r="1318" spans="10:12" x14ac:dyDescent="0.25">
      <c r="J1318" s="34"/>
      <c r="K1318" s="36"/>
      <c r="L1318" s="36"/>
    </row>
    <row r="1319" spans="10:12" x14ac:dyDescent="0.25">
      <c r="J1319" s="34"/>
      <c r="K1319" s="36"/>
      <c r="L1319" s="36"/>
    </row>
    <row r="1320" spans="10:12" x14ac:dyDescent="0.25">
      <c r="J1320" s="34"/>
      <c r="K1320" s="36"/>
      <c r="L1320" s="36"/>
    </row>
    <row r="1321" spans="10:12" x14ac:dyDescent="0.25">
      <c r="J1321" s="34"/>
      <c r="K1321" s="36"/>
      <c r="L1321" s="36"/>
    </row>
    <row r="1322" spans="10:12" x14ac:dyDescent="0.25">
      <c r="J1322" s="34"/>
      <c r="K1322" s="36"/>
      <c r="L1322" s="36"/>
    </row>
    <row r="1323" spans="10:12" x14ac:dyDescent="0.25">
      <c r="J1323" s="34"/>
      <c r="K1323" s="36"/>
      <c r="L1323" s="36"/>
    </row>
    <row r="1324" spans="10:12" x14ac:dyDescent="0.25">
      <c r="J1324" s="34"/>
      <c r="K1324" s="36"/>
      <c r="L1324" s="36"/>
    </row>
    <row r="1325" spans="10:12" x14ac:dyDescent="0.25">
      <c r="J1325" s="34"/>
      <c r="K1325" s="36"/>
      <c r="L1325" s="36"/>
    </row>
    <row r="1326" spans="10:12" x14ac:dyDescent="0.25">
      <c r="J1326" s="34"/>
      <c r="K1326" s="36"/>
      <c r="L1326" s="36"/>
    </row>
    <row r="1327" spans="10:12" x14ac:dyDescent="0.25">
      <c r="J1327" s="34"/>
      <c r="K1327" s="36"/>
      <c r="L1327" s="36"/>
    </row>
    <row r="1328" spans="10:12" x14ac:dyDescent="0.25">
      <c r="J1328" s="34"/>
      <c r="K1328" s="36"/>
      <c r="L1328" s="36"/>
    </row>
    <row r="1329" spans="10:12" x14ac:dyDescent="0.25">
      <c r="J1329" s="34"/>
      <c r="K1329" s="36"/>
      <c r="L1329" s="36"/>
    </row>
    <row r="1330" spans="10:12" x14ac:dyDescent="0.25">
      <c r="J1330" s="34"/>
      <c r="K1330" s="36"/>
      <c r="L1330" s="36"/>
    </row>
    <row r="1331" spans="10:12" x14ac:dyDescent="0.25">
      <c r="J1331" s="34"/>
      <c r="K1331" s="36"/>
      <c r="L1331" s="36"/>
    </row>
    <row r="1332" spans="10:12" x14ac:dyDescent="0.25">
      <c r="J1332" s="34"/>
      <c r="K1332" s="36"/>
      <c r="L1332" s="36"/>
    </row>
    <row r="1333" spans="10:12" x14ac:dyDescent="0.25">
      <c r="J1333" s="34"/>
      <c r="K1333" s="36"/>
      <c r="L1333" s="36"/>
    </row>
    <row r="1334" spans="10:12" x14ac:dyDescent="0.25">
      <c r="J1334" s="34"/>
      <c r="K1334" s="36"/>
      <c r="L1334" s="36"/>
    </row>
    <row r="1335" spans="10:12" x14ac:dyDescent="0.25">
      <c r="J1335" s="34"/>
      <c r="K1335" s="36"/>
      <c r="L1335" s="36"/>
    </row>
    <row r="1336" spans="10:12" x14ac:dyDescent="0.25">
      <c r="J1336" s="34"/>
      <c r="K1336" s="36"/>
      <c r="L1336" s="36"/>
    </row>
    <row r="1337" spans="10:12" x14ac:dyDescent="0.25">
      <c r="J1337" s="34"/>
      <c r="K1337" s="36"/>
      <c r="L1337" s="36"/>
    </row>
    <row r="1338" spans="10:12" x14ac:dyDescent="0.25">
      <c r="J1338" s="34"/>
      <c r="K1338" s="36"/>
      <c r="L1338" s="36"/>
    </row>
    <row r="1339" spans="10:12" x14ac:dyDescent="0.25">
      <c r="J1339" s="34"/>
      <c r="K1339" s="36"/>
      <c r="L1339" s="36"/>
    </row>
    <row r="1340" spans="10:12" x14ac:dyDescent="0.25">
      <c r="J1340" s="34"/>
      <c r="K1340" s="36"/>
      <c r="L1340" s="36"/>
    </row>
    <row r="1341" spans="10:12" x14ac:dyDescent="0.25">
      <c r="J1341" s="34"/>
      <c r="K1341" s="36"/>
      <c r="L1341" s="36"/>
    </row>
    <row r="1342" spans="10:12" x14ac:dyDescent="0.25">
      <c r="J1342" s="34"/>
      <c r="K1342" s="36"/>
      <c r="L1342" s="36"/>
    </row>
    <row r="1343" spans="10:12" x14ac:dyDescent="0.25">
      <c r="J1343" s="34"/>
      <c r="K1343" s="36"/>
      <c r="L1343" s="36"/>
    </row>
    <row r="1344" spans="10:12" x14ac:dyDescent="0.25">
      <c r="J1344" s="34"/>
      <c r="K1344" s="36"/>
      <c r="L1344" s="36"/>
    </row>
    <row r="1345" spans="10:12" x14ac:dyDescent="0.25">
      <c r="J1345" s="34"/>
      <c r="K1345" s="36"/>
      <c r="L1345" s="36"/>
    </row>
    <row r="1346" spans="10:12" x14ac:dyDescent="0.25">
      <c r="J1346" s="34"/>
      <c r="K1346" s="36"/>
      <c r="L1346" s="36"/>
    </row>
    <row r="1347" spans="10:12" x14ac:dyDescent="0.25">
      <c r="J1347" s="34"/>
      <c r="K1347" s="36"/>
      <c r="L1347" s="36"/>
    </row>
    <row r="1348" spans="10:12" x14ac:dyDescent="0.25">
      <c r="J1348" s="34"/>
      <c r="K1348" s="36"/>
      <c r="L1348" s="36"/>
    </row>
    <row r="1349" spans="10:12" x14ac:dyDescent="0.25">
      <c r="J1349" s="34"/>
      <c r="K1349" s="36"/>
      <c r="L1349" s="36"/>
    </row>
    <row r="1350" spans="10:12" x14ac:dyDescent="0.25">
      <c r="J1350" s="34"/>
      <c r="K1350" s="36"/>
      <c r="L1350" s="36"/>
    </row>
    <row r="1351" spans="10:12" x14ac:dyDescent="0.25">
      <c r="J1351" s="34"/>
      <c r="K1351" s="36"/>
      <c r="L1351" s="36"/>
    </row>
    <row r="1352" spans="10:12" x14ac:dyDescent="0.25">
      <c r="J1352" s="34"/>
      <c r="K1352" s="36"/>
      <c r="L1352" s="36"/>
    </row>
    <row r="1353" spans="10:12" x14ac:dyDescent="0.25">
      <c r="J1353" s="34"/>
      <c r="K1353" s="36"/>
      <c r="L1353" s="36"/>
    </row>
    <row r="1354" spans="10:12" x14ac:dyDescent="0.25">
      <c r="J1354" s="34"/>
      <c r="K1354" s="36"/>
      <c r="L1354" s="36"/>
    </row>
    <row r="1355" spans="10:12" x14ac:dyDescent="0.25">
      <c r="J1355" s="34"/>
      <c r="K1355" s="36"/>
      <c r="L1355" s="36"/>
    </row>
    <row r="1356" spans="10:12" x14ac:dyDescent="0.25">
      <c r="J1356" s="34"/>
      <c r="K1356" s="36"/>
      <c r="L1356" s="36"/>
    </row>
    <row r="1357" spans="10:12" x14ac:dyDescent="0.25">
      <c r="J1357" s="34"/>
      <c r="K1357" s="36"/>
      <c r="L1357" s="36"/>
    </row>
    <row r="1358" spans="10:12" x14ac:dyDescent="0.25">
      <c r="J1358" s="34"/>
      <c r="K1358" s="36"/>
      <c r="L1358" s="36"/>
    </row>
    <row r="1359" spans="10:12" x14ac:dyDescent="0.25">
      <c r="J1359" s="34"/>
      <c r="K1359" s="36"/>
      <c r="L1359" s="36"/>
    </row>
    <row r="1360" spans="10:12" x14ac:dyDescent="0.25">
      <c r="J1360" s="34"/>
      <c r="K1360" s="36"/>
      <c r="L1360" s="36"/>
    </row>
    <row r="1361" spans="10:12" x14ac:dyDescent="0.25">
      <c r="J1361" s="34"/>
      <c r="K1361" s="36"/>
      <c r="L1361" s="36"/>
    </row>
    <row r="1362" spans="10:12" x14ac:dyDescent="0.25">
      <c r="J1362" s="34"/>
      <c r="K1362" s="36"/>
      <c r="L1362" s="36"/>
    </row>
    <row r="1363" spans="10:12" x14ac:dyDescent="0.25">
      <c r="J1363" s="34"/>
      <c r="K1363" s="36"/>
      <c r="L1363" s="36"/>
    </row>
    <row r="1364" spans="10:12" x14ac:dyDescent="0.25">
      <c r="J1364" s="34"/>
      <c r="K1364" s="36"/>
      <c r="L1364" s="36"/>
    </row>
    <row r="1365" spans="10:12" x14ac:dyDescent="0.25">
      <c r="J1365" s="34"/>
      <c r="K1365" s="36"/>
      <c r="L1365" s="36"/>
    </row>
    <row r="1366" spans="10:12" x14ac:dyDescent="0.25">
      <c r="J1366" s="34"/>
      <c r="K1366" s="36"/>
      <c r="L1366" s="36"/>
    </row>
    <row r="1367" spans="10:12" x14ac:dyDescent="0.25">
      <c r="J1367" s="34"/>
      <c r="K1367" s="36"/>
      <c r="L1367" s="36"/>
    </row>
    <row r="1368" spans="10:12" x14ac:dyDescent="0.25">
      <c r="J1368" s="34"/>
      <c r="K1368" s="36"/>
      <c r="L1368" s="36"/>
    </row>
    <row r="1369" spans="10:12" x14ac:dyDescent="0.25">
      <c r="J1369" s="34"/>
      <c r="K1369" s="36"/>
      <c r="L1369" s="36"/>
    </row>
    <row r="1370" spans="10:12" x14ac:dyDescent="0.25">
      <c r="J1370" s="34"/>
      <c r="K1370" s="36"/>
      <c r="L1370" s="36"/>
    </row>
    <row r="1371" spans="10:12" x14ac:dyDescent="0.25">
      <c r="J1371" s="34"/>
      <c r="K1371" s="36"/>
      <c r="L1371" s="36"/>
    </row>
    <row r="1372" spans="10:12" x14ac:dyDescent="0.25">
      <c r="J1372" s="34"/>
      <c r="K1372" s="36"/>
      <c r="L1372" s="36"/>
    </row>
    <row r="1373" spans="10:12" x14ac:dyDescent="0.25">
      <c r="J1373" s="34"/>
      <c r="K1373" s="36"/>
      <c r="L1373" s="36"/>
    </row>
    <row r="1374" spans="10:12" x14ac:dyDescent="0.25">
      <c r="J1374" s="34"/>
      <c r="K1374" s="36"/>
      <c r="L1374" s="36"/>
    </row>
    <row r="1375" spans="10:12" x14ac:dyDescent="0.25">
      <c r="J1375" s="34"/>
      <c r="K1375" s="36"/>
      <c r="L1375" s="36"/>
    </row>
    <row r="1376" spans="10:12" x14ac:dyDescent="0.25">
      <c r="J1376" s="34"/>
      <c r="K1376" s="36"/>
      <c r="L1376" s="36"/>
    </row>
    <row r="1377" spans="10:12" x14ac:dyDescent="0.25">
      <c r="J1377" s="34"/>
      <c r="K1377" s="36"/>
      <c r="L1377" s="36"/>
    </row>
    <row r="1378" spans="10:12" x14ac:dyDescent="0.25">
      <c r="J1378" s="34"/>
      <c r="K1378" s="36"/>
      <c r="L1378" s="36"/>
    </row>
    <row r="1379" spans="10:12" x14ac:dyDescent="0.25">
      <c r="J1379" s="34"/>
      <c r="K1379" s="36"/>
      <c r="L1379" s="36"/>
    </row>
    <row r="1380" spans="10:12" x14ac:dyDescent="0.25">
      <c r="J1380" s="34"/>
      <c r="K1380" s="36"/>
      <c r="L1380" s="36"/>
    </row>
    <row r="1381" spans="10:12" x14ac:dyDescent="0.25">
      <c r="J1381" s="34"/>
      <c r="K1381" s="36"/>
      <c r="L1381" s="36"/>
    </row>
    <row r="1382" spans="10:12" x14ac:dyDescent="0.25">
      <c r="J1382" s="34"/>
      <c r="K1382" s="36"/>
      <c r="L1382" s="36"/>
    </row>
    <row r="1383" spans="10:12" x14ac:dyDescent="0.25">
      <c r="J1383" s="34"/>
      <c r="K1383" s="36"/>
      <c r="L1383" s="36"/>
    </row>
    <row r="1384" spans="10:12" x14ac:dyDescent="0.25">
      <c r="J1384" s="34"/>
      <c r="K1384" s="36"/>
      <c r="L1384" s="36"/>
    </row>
    <row r="1385" spans="10:12" x14ac:dyDescent="0.25">
      <c r="J1385" s="34"/>
      <c r="K1385" s="36"/>
      <c r="L1385" s="36"/>
    </row>
    <row r="1386" spans="10:12" x14ac:dyDescent="0.25">
      <c r="J1386" s="34"/>
      <c r="K1386" s="36"/>
      <c r="L1386" s="36"/>
    </row>
    <row r="1387" spans="10:12" x14ac:dyDescent="0.25">
      <c r="J1387" s="34"/>
      <c r="K1387" s="36"/>
      <c r="L1387" s="36"/>
    </row>
    <row r="1388" spans="10:12" x14ac:dyDescent="0.25">
      <c r="J1388" s="34"/>
      <c r="K1388" s="36"/>
      <c r="L1388" s="36"/>
    </row>
    <row r="1389" spans="10:12" x14ac:dyDescent="0.25">
      <c r="J1389" s="34"/>
      <c r="K1389" s="36"/>
      <c r="L1389" s="36"/>
    </row>
    <row r="1390" spans="10:12" x14ac:dyDescent="0.25">
      <c r="J1390" s="34"/>
      <c r="K1390" s="36"/>
      <c r="L1390" s="36"/>
    </row>
    <row r="1391" spans="10:12" x14ac:dyDescent="0.25">
      <c r="J1391" s="34"/>
      <c r="K1391" s="36"/>
      <c r="L1391" s="36"/>
    </row>
    <row r="1392" spans="10:12" x14ac:dyDescent="0.25">
      <c r="J1392" s="34"/>
      <c r="K1392" s="36"/>
      <c r="L1392" s="36"/>
    </row>
    <row r="1393" spans="10:12" x14ac:dyDescent="0.25">
      <c r="J1393" s="34"/>
      <c r="K1393" s="36"/>
      <c r="L1393" s="36"/>
    </row>
    <row r="1394" spans="10:12" x14ac:dyDescent="0.25">
      <c r="J1394" s="34"/>
      <c r="K1394" s="36"/>
      <c r="L1394" s="36"/>
    </row>
    <row r="1395" spans="10:12" x14ac:dyDescent="0.25">
      <c r="J1395" s="34"/>
      <c r="K1395" s="36"/>
      <c r="L1395" s="36"/>
    </row>
    <row r="1396" spans="10:12" x14ac:dyDescent="0.25">
      <c r="J1396" s="34"/>
      <c r="K1396" s="36"/>
      <c r="L1396" s="36"/>
    </row>
    <row r="1397" spans="10:12" x14ac:dyDescent="0.25">
      <c r="J1397" s="34"/>
      <c r="K1397" s="36"/>
      <c r="L1397" s="36"/>
    </row>
    <row r="1398" spans="10:12" x14ac:dyDescent="0.25">
      <c r="J1398" s="34"/>
      <c r="K1398" s="36"/>
      <c r="L1398" s="36"/>
    </row>
    <row r="1399" spans="10:12" x14ac:dyDescent="0.25">
      <c r="J1399" s="34"/>
      <c r="K1399" s="36"/>
      <c r="L1399" s="36"/>
    </row>
    <row r="1400" spans="10:12" x14ac:dyDescent="0.25">
      <c r="J1400" s="34"/>
      <c r="K1400" s="36"/>
      <c r="L1400" s="36"/>
    </row>
    <row r="1401" spans="10:12" x14ac:dyDescent="0.25">
      <c r="J1401" s="34"/>
      <c r="K1401" s="36"/>
      <c r="L1401" s="36"/>
    </row>
    <row r="1402" spans="10:12" x14ac:dyDescent="0.25">
      <c r="J1402" s="34"/>
      <c r="K1402" s="36"/>
      <c r="L1402" s="36"/>
    </row>
    <row r="1403" spans="10:12" x14ac:dyDescent="0.25">
      <c r="J1403" s="34"/>
      <c r="K1403" s="36"/>
      <c r="L1403" s="36"/>
    </row>
    <row r="1404" spans="10:12" x14ac:dyDescent="0.25">
      <c r="J1404" s="34"/>
      <c r="K1404" s="36"/>
      <c r="L1404" s="36"/>
    </row>
    <row r="1405" spans="10:12" x14ac:dyDescent="0.25">
      <c r="J1405" s="34"/>
      <c r="K1405" s="36"/>
      <c r="L1405" s="36"/>
    </row>
    <row r="1406" spans="10:12" x14ac:dyDescent="0.25">
      <c r="J1406" s="34"/>
      <c r="K1406" s="36"/>
      <c r="L1406" s="36"/>
    </row>
    <row r="1407" spans="10:12" x14ac:dyDescent="0.25">
      <c r="J1407" s="34"/>
      <c r="K1407" s="36"/>
      <c r="L1407" s="36"/>
    </row>
    <row r="1408" spans="10:12" x14ac:dyDescent="0.25">
      <c r="J1408" s="34"/>
      <c r="K1408" s="36"/>
      <c r="L1408" s="36"/>
    </row>
    <row r="1409" spans="10:12" x14ac:dyDescent="0.25">
      <c r="J1409" s="34"/>
      <c r="K1409" s="36"/>
      <c r="L1409" s="36"/>
    </row>
    <row r="1410" spans="10:12" x14ac:dyDescent="0.25">
      <c r="J1410" s="34"/>
      <c r="K1410" s="36"/>
      <c r="L1410" s="36"/>
    </row>
    <row r="1411" spans="10:12" x14ac:dyDescent="0.25">
      <c r="J1411" s="34"/>
      <c r="K1411" s="36"/>
      <c r="L1411" s="36"/>
    </row>
    <row r="1412" spans="10:12" x14ac:dyDescent="0.25">
      <c r="J1412" s="34"/>
      <c r="K1412" s="36"/>
      <c r="L1412" s="36"/>
    </row>
    <row r="1413" spans="10:12" x14ac:dyDescent="0.25">
      <c r="J1413" s="34"/>
      <c r="K1413" s="36"/>
      <c r="L1413" s="36"/>
    </row>
    <row r="1414" spans="10:12" x14ac:dyDescent="0.25">
      <c r="J1414" s="34"/>
      <c r="K1414" s="36"/>
      <c r="L1414" s="36"/>
    </row>
    <row r="1415" spans="10:12" x14ac:dyDescent="0.25">
      <c r="J1415" s="34"/>
      <c r="K1415" s="36"/>
      <c r="L1415" s="36"/>
    </row>
    <row r="1416" spans="10:12" x14ac:dyDescent="0.25">
      <c r="J1416" s="34"/>
      <c r="K1416" s="36"/>
      <c r="L1416" s="36"/>
    </row>
    <row r="1417" spans="10:12" x14ac:dyDescent="0.25">
      <c r="J1417" s="34"/>
      <c r="K1417" s="36"/>
      <c r="L1417" s="36"/>
    </row>
    <row r="1418" spans="10:12" x14ac:dyDescent="0.25">
      <c r="J1418" s="34"/>
      <c r="K1418" s="36"/>
      <c r="L1418" s="36"/>
    </row>
    <row r="1419" spans="10:12" x14ac:dyDescent="0.25">
      <c r="J1419" s="34"/>
      <c r="K1419" s="36"/>
      <c r="L1419" s="36"/>
    </row>
    <row r="1420" spans="10:12" x14ac:dyDescent="0.25">
      <c r="J1420" s="34"/>
      <c r="K1420" s="36"/>
      <c r="L1420" s="36"/>
    </row>
    <row r="1421" spans="10:12" x14ac:dyDescent="0.25">
      <c r="J1421" s="34"/>
      <c r="K1421" s="36"/>
      <c r="L1421" s="36"/>
    </row>
    <row r="1422" spans="10:12" x14ac:dyDescent="0.25">
      <c r="J1422" s="34"/>
      <c r="K1422" s="36"/>
      <c r="L1422" s="36"/>
    </row>
    <row r="1423" spans="10:12" x14ac:dyDescent="0.25">
      <c r="J1423" s="34"/>
      <c r="K1423" s="36"/>
      <c r="L1423" s="36"/>
    </row>
    <row r="1424" spans="10:12" x14ac:dyDescent="0.25">
      <c r="J1424" s="34"/>
      <c r="K1424" s="36"/>
      <c r="L1424" s="36"/>
    </row>
    <row r="1425" spans="10:12" x14ac:dyDescent="0.25">
      <c r="J1425" s="34"/>
      <c r="K1425" s="36"/>
      <c r="L1425" s="36"/>
    </row>
    <row r="1426" spans="10:12" x14ac:dyDescent="0.25">
      <c r="J1426" s="34"/>
      <c r="K1426" s="36"/>
      <c r="L1426" s="36"/>
    </row>
    <row r="1427" spans="10:12" x14ac:dyDescent="0.25">
      <c r="J1427" s="34"/>
      <c r="K1427" s="36"/>
      <c r="L1427" s="36"/>
    </row>
    <row r="1428" spans="10:12" x14ac:dyDescent="0.25">
      <c r="J1428" s="34"/>
      <c r="K1428" s="36"/>
      <c r="L1428" s="36"/>
    </row>
    <row r="1429" spans="10:12" x14ac:dyDescent="0.25">
      <c r="J1429" s="34"/>
      <c r="K1429" s="36"/>
      <c r="L1429" s="36"/>
    </row>
    <row r="1430" spans="10:12" x14ac:dyDescent="0.25">
      <c r="J1430" s="34"/>
      <c r="K1430" s="36"/>
      <c r="L1430" s="36"/>
    </row>
    <row r="1431" spans="10:12" x14ac:dyDescent="0.25">
      <c r="J1431" s="34"/>
      <c r="K1431" s="36"/>
      <c r="L1431" s="36"/>
    </row>
    <row r="1432" spans="10:12" x14ac:dyDescent="0.25">
      <c r="J1432" s="34"/>
      <c r="K1432" s="36"/>
      <c r="L1432" s="36"/>
    </row>
    <row r="1433" spans="10:12" x14ac:dyDescent="0.25">
      <c r="J1433" s="34"/>
      <c r="K1433" s="36"/>
      <c r="L1433" s="36"/>
    </row>
    <row r="1434" spans="10:12" x14ac:dyDescent="0.25">
      <c r="J1434" s="34"/>
      <c r="K1434" s="36"/>
      <c r="L1434" s="36"/>
    </row>
    <row r="1435" spans="10:12" x14ac:dyDescent="0.25">
      <c r="J1435" s="34"/>
      <c r="K1435" s="36"/>
      <c r="L1435" s="36"/>
    </row>
    <row r="1436" spans="10:12" x14ac:dyDescent="0.25">
      <c r="J1436" s="34"/>
      <c r="K1436" s="36"/>
      <c r="L1436" s="36"/>
    </row>
    <row r="1437" spans="10:12" x14ac:dyDescent="0.25">
      <c r="J1437" s="34"/>
      <c r="K1437" s="36"/>
      <c r="L1437" s="36"/>
    </row>
    <row r="1438" spans="10:12" x14ac:dyDescent="0.25">
      <c r="J1438" s="34"/>
      <c r="K1438" s="36"/>
      <c r="L1438" s="36"/>
    </row>
    <row r="1439" spans="10:12" x14ac:dyDescent="0.25">
      <c r="J1439" s="34"/>
      <c r="K1439" s="36"/>
      <c r="L1439" s="36"/>
    </row>
    <row r="1440" spans="10:12" x14ac:dyDescent="0.25">
      <c r="J1440" s="34"/>
      <c r="K1440" s="36"/>
      <c r="L1440" s="36"/>
    </row>
    <row r="1441" spans="10:12" x14ac:dyDescent="0.25">
      <c r="J1441" s="34"/>
      <c r="K1441" s="36"/>
      <c r="L1441" s="36"/>
    </row>
    <row r="1442" spans="10:12" x14ac:dyDescent="0.25">
      <c r="J1442" s="34"/>
      <c r="K1442" s="36"/>
      <c r="L1442" s="36"/>
    </row>
    <row r="1443" spans="10:12" x14ac:dyDescent="0.25">
      <c r="J1443" s="34"/>
      <c r="K1443" s="36"/>
      <c r="L1443" s="36"/>
    </row>
    <row r="1444" spans="10:12" x14ac:dyDescent="0.25">
      <c r="J1444" s="34"/>
      <c r="K1444" s="36"/>
      <c r="L1444" s="36"/>
    </row>
    <row r="1445" spans="10:12" x14ac:dyDescent="0.25">
      <c r="J1445" s="34"/>
      <c r="K1445" s="36"/>
      <c r="L1445" s="36"/>
    </row>
    <row r="1446" spans="10:12" x14ac:dyDescent="0.25">
      <c r="J1446" s="34"/>
      <c r="K1446" s="36"/>
      <c r="L1446" s="36"/>
    </row>
    <row r="1447" spans="10:12" x14ac:dyDescent="0.25">
      <c r="J1447" s="34"/>
      <c r="K1447" s="36"/>
      <c r="L1447" s="36"/>
    </row>
    <row r="1448" spans="10:12" x14ac:dyDescent="0.25">
      <c r="J1448" s="34"/>
      <c r="K1448" s="36"/>
      <c r="L1448" s="36"/>
    </row>
    <row r="1449" spans="10:12" x14ac:dyDescent="0.25">
      <c r="J1449" s="34"/>
      <c r="K1449" s="36"/>
      <c r="L1449" s="36"/>
    </row>
    <row r="1450" spans="10:12" x14ac:dyDescent="0.25">
      <c r="J1450" s="34"/>
      <c r="K1450" s="36"/>
      <c r="L1450" s="36"/>
    </row>
    <row r="1451" spans="10:12" x14ac:dyDescent="0.25">
      <c r="J1451" s="34"/>
      <c r="K1451" s="36"/>
      <c r="L1451" s="36"/>
    </row>
    <row r="1452" spans="10:12" x14ac:dyDescent="0.25">
      <c r="J1452" s="34"/>
      <c r="K1452" s="36"/>
      <c r="L1452" s="36"/>
    </row>
    <row r="1453" spans="10:12" x14ac:dyDescent="0.25">
      <c r="J1453" s="34"/>
      <c r="K1453" s="36"/>
      <c r="L1453" s="36"/>
    </row>
    <row r="1454" spans="10:12" x14ac:dyDescent="0.25">
      <c r="J1454" s="34"/>
      <c r="K1454" s="36"/>
      <c r="L1454" s="36"/>
    </row>
    <row r="1455" spans="10:12" x14ac:dyDescent="0.25">
      <c r="J1455" s="34"/>
      <c r="K1455" s="36"/>
      <c r="L1455" s="36"/>
    </row>
    <row r="1456" spans="10:12" x14ac:dyDescent="0.25">
      <c r="J1456" s="34"/>
      <c r="K1456" s="36"/>
      <c r="L1456" s="36"/>
    </row>
    <row r="1457" spans="10:12" x14ac:dyDescent="0.25">
      <c r="J1457" s="34"/>
      <c r="K1457" s="36"/>
      <c r="L1457" s="36"/>
    </row>
    <row r="1458" spans="10:12" x14ac:dyDescent="0.25">
      <c r="J1458" s="34"/>
      <c r="K1458" s="36"/>
      <c r="L1458" s="36"/>
    </row>
    <row r="1459" spans="10:12" x14ac:dyDescent="0.25">
      <c r="J1459" s="34"/>
      <c r="K1459" s="36"/>
      <c r="L1459" s="36"/>
    </row>
    <row r="1460" spans="10:12" x14ac:dyDescent="0.25">
      <c r="J1460" s="34"/>
      <c r="K1460" s="36"/>
      <c r="L1460" s="36"/>
    </row>
    <row r="1461" spans="10:12" x14ac:dyDescent="0.25">
      <c r="J1461" s="34"/>
      <c r="K1461" s="36"/>
      <c r="L1461" s="36"/>
    </row>
    <row r="1462" spans="10:12" x14ac:dyDescent="0.25">
      <c r="J1462" s="34"/>
      <c r="K1462" s="36"/>
      <c r="L1462" s="36"/>
    </row>
    <row r="1463" spans="10:12" x14ac:dyDescent="0.25">
      <c r="J1463" s="34"/>
      <c r="K1463" s="36"/>
      <c r="L1463" s="36"/>
    </row>
    <row r="1464" spans="10:12" x14ac:dyDescent="0.25">
      <c r="J1464" s="34"/>
      <c r="K1464" s="36"/>
      <c r="L1464" s="36"/>
    </row>
    <row r="1465" spans="10:12" x14ac:dyDescent="0.25">
      <c r="J1465" s="34"/>
      <c r="K1465" s="36"/>
      <c r="L1465" s="36"/>
    </row>
    <row r="1466" spans="10:12" x14ac:dyDescent="0.25">
      <c r="J1466" s="34"/>
      <c r="K1466" s="36"/>
      <c r="L1466" s="36"/>
    </row>
    <row r="1467" spans="10:12" x14ac:dyDescent="0.25">
      <c r="J1467" s="34"/>
      <c r="K1467" s="36"/>
      <c r="L1467" s="36"/>
    </row>
    <row r="1468" spans="10:12" x14ac:dyDescent="0.25">
      <c r="J1468" s="34"/>
      <c r="K1468" s="36"/>
      <c r="L1468" s="36"/>
    </row>
    <row r="1469" spans="10:12" x14ac:dyDescent="0.25">
      <c r="J1469" s="34"/>
      <c r="K1469" s="36"/>
      <c r="L1469" s="36"/>
    </row>
    <row r="1470" spans="10:12" x14ac:dyDescent="0.25">
      <c r="J1470" s="34"/>
      <c r="K1470" s="36"/>
      <c r="L1470" s="36"/>
    </row>
    <row r="1471" spans="10:12" x14ac:dyDescent="0.25">
      <c r="J1471" s="34"/>
      <c r="K1471" s="36"/>
      <c r="L1471" s="36"/>
    </row>
    <row r="1472" spans="10:12" x14ac:dyDescent="0.25">
      <c r="J1472" s="34"/>
      <c r="K1472" s="36"/>
      <c r="L1472" s="36"/>
    </row>
    <row r="1473" spans="10:12" x14ac:dyDescent="0.25">
      <c r="J1473" s="34"/>
      <c r="K1473" s="36"/>
      <c r="L1473" s="36"/>
    </row>
    <row r="1474" spans="10:12" x14ac:dyDescent="0.25">
      <c r="J1474" s="34"/>
      <c r="K1474" s="36"/>
      <c r="L1474" s="36"/>
    </row>
    <row r="1475" spans="10:12" x14ac:dyDescent="0.25">
      <c r="J1475" s="34"/>
      <c r="K1475" s="36"/>
      <c r="L1475" s="36"/>
    </row>
    <row r="1476" spans="10:12" x14ac:dyDescent="0.25">
      <c r="J1476" s="34"/>
      <c r="K1476" s="36"/>
      <c r="L1476" s="36"/>
    </row>
    <row r="1477" spans="10:12" x14ac:dyDescent="0.25">
      <c r="J1477" s="34"/>
      <c r="K1477" s="36"/>
      <c r="L1477" s="36"/>
    </row>
    <row r="1478" spans="10:12" x14ac:dyDescent="0.25">
      <c r="J1478" s="34"/>
      <c r="K1478" s="36"/>
      <c r="L1478" s="36"/>
    </row>
  </sheetData>
  <sheetProtection formatCells="0" autoFilter="0"/>
  <protectedRanges>
    <protectedRange sqref="I7:I1228" name="Rango1"/>
  </protectedRanges>
  <autoFilter ref="A6:M1228"/>
  <mergeCells count="2">
    <mergeCell ref="J2:K2"/>
    <mergeCell ref="I4:M4"/>
  </mergeCells>
  <conditionalFormatting sqref="G654:G661">
    <cfRule type="duplicateValues" dxfId="20" priority="9"/>
  </conditionalFormatting>
  <conditionalFormatting sqref="G827">
    <cfRule type="duplicateValues" dxfId="19" priority="10"/>
  </conditionalFormatting>
  <conditionalFormatting sqref="G1227">
    <cfRule type="duplicateValues" dxfId="18" priority="11"/>
  </conditionalFormatting>
  <conditionalFormatting sqref="G695">
    <cfRule type="duplicateValues" dxfId="17" priority="12"/>
  </conditionalFormatting>
  <conditionalFormatting sqref="G493">
    <cfRule type="duplicateValues" dxfId="16" priority="13"/>
  </conditionalFormatting>
  <conditionalFormatting sqref="G494">
    <cfRule type="duplicateValues" dxfId="15" priority="14"/>
  </conditionalFormatting>
  <conditionalFormatting sqref="G1228 G27:G492 G828:G980 G495:G653 G696:G826 G662:G694 G1000:G1226 G985:G986">
    <cfRule type="duplicateValues" dxfId="14" priority="15"/>
  </conditionalFormatting>
  <conditionalFormatting sqref="G981:G982">
    <cfRule type="duplicateValues" dxfId="13" priority="8"/>
  </conditionalFormatting>
  <conditionalFormatting sqref="G983:G984">
    <cfRule type="duplicateValues" dxfId="12" priority="7"/>
  </conditionalFormatting>
  <conditionalFormatting sqref="G987">
    <cfRule type="duplicateValues" dxfId="11" priority="16"/>
  </conditionalFormatting>
  <conditionalFormatting sqref="G992:G993">
    <cfRule type="duplicateValues" dxfId="10" priority="6"/>
  </conditionalFormatting>
  <conditionalFormatting sqref="G988:G989">
    <cfRule type="duplicateValues" dxfId="9" priority="5"/>
  </conditionalFormatting>
  <conditionalFormatting sqref="G990:G991">
    <cfRule type="duplicateValues" dxfId="8" priority="4"/>
  </conditionalFormatting>
  <conditionalFormatting sqref="G996:G997">
    <cfRule type="duplicateValues" dxfId="7" priority="3"/>
  </conditionalFormatting>
  <conditionalFormatting sqref="G998:G999">
    <cfRule type="duplicateValues" dxfId="6" priority="2"/>
  </conditionalFormatting>
  <conditionalFormatting sqref="G994">
    <cfRule type="duplicateValues" dxfId="5" priority="17"/>
  </conditionalFormatting>
  <conditionalFormatting sqref="G995">
    <cfRule type="duplicateValues" dxfId="4" priority="1"/>
  </conditionalFormatting>
  <conditionalFormatting sqref="G7:G26">
    <cfRule type="duplicateValues" dxfId="3" priority="18"/>
  </conditionalFormatting>
  <hyperlinks>
    <hyperlink ref="A1238" r:id="rId1" display="http://www.optimaplayeras.com.mx/"/>
  </hyperlinks>
  <pageMargins left="0.74803149606299213" right="0.74803149606299213" top="0.98425196850393704" bottom="0.98425196850393704" header="0.51181102362204722" footer="0.51181102362204722"/>
  <pageSetup scale="87" orientation="landscape" r:id="rId2"/>
  <headerFooter alignWithMargins="0">
    <oddHeader>&amp;A</oddHeader>
    <oddFooter>&amp;L&amp;D&amp;CPage &amp;P&amp;R&amp;T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1435"/>
  <sheetViews>
    <sheetView showGridLines="0" tabSelected="1" zoomScaleNormal="100" workbookViewId="0">
      <pane ySplit="6" topLeftCell="A1132" activePane="bottomLeft" state="frozen"/>
      <selection pane="bottomLeft" activeCell="E1132" sqref="E1132"/>
    </sheetView>
  </sheetViews>
  <sheetFormatPr baseColWidth="10" defaultColWidth="9.140625" defaultRowHeight="12" outlineLevelCol="1" x14ac:dyDescent="0.25"/>
  <cols>
    <col min="1" max="1" width="9.28515625" style="11" customWidth="1"/>
    <col min="2" max="2" width="32.7109375" style="11" bestFit="1" customWidth="1"/>
    <col min="3" max="3" width="12.140625" style="12" bestFit="1" customWidth="1"/>
    <col min="4" max="4" width="4.140625" style="12" hidden="1" customWidth="1" outlineLevel="1"/>
    <col min="5" max="5" width="10.42578125" style="71" customWidth="1" collapsed="1"/>
    <col min="6" max="6" width="7.5703125" style="13" bestFit="1" customWidth="1"/>
    <col min="7" max="7" width="14" style="11" bestFit="1" customWidth="1"/>
    <col min="8" max="8" width="10.5703125" style="11" customWidth="1"/>
    <col min="9" max="9" width="9.28515625" style="33" bestFit="1" customWidth="1"/>
    <col min="10" max="10" width="12.85546875" style="38" bestFit="1" customWidth="1"/>
    <col min="11" max="11" width="13.140625" style="11" customWidth="1"/>
    <col min="12" max="12" width="12.85546875" style="11" bestFit="1" customWidth="1"/>
    <col min="13" max="13" width="13.140625" style="11" customWidth="1"/>
    <col min="14" max="16384" width="9.140625" style="11"/>
  </cols>
  <sheetData>
    <row r="1" spans="1:15" ht="37.5" customHeight="1" thickBot="1" x14ac:dyDescent="0.3">
      <c r="I1" s="11"/>
      <c r="J1" s="11"/>
    </row>
    <row r="2" spans="1:15" ht="28.5" customHeight="1" thickBot="1" x14ac:dyDescent="0.3">
      <c r="A2" s="65" t="s">
        <v>1380</v>
      </c>
      <c r="B2" s="64"/>
      <c r="C2" s="68"/>
      <c r="D2" s="68"/>
      <c r="E2" s="68"/>
      <c r="F2" s="68"/>
      <c r="G2" s="14"/>
      <c r="H2" s="14"/>
      <c r="I2" s="15" t="s">
        <v>606</v>
      </c>
      <c r="J2" s="85">
        <f ca="1">TODAY()</f>
        <v>44855</v>
      </c>
      <c r="K2" s="85"/>
      <c r="L2" s="47"/>
      <c r="M2" s="7"/>
      <c r="N2" s="41"/>
      <c r="O2" s="31"/>
    </row>
    <row r="3" spans="1:15" ht="15.75" customHeight="1" thickBot="1" x14ac:dyDescent="0.3">
      <c r="A3" s="66" t="s">
        <v>1381</v>
      </c>
      <c r="B3" s="78"/>
      <c r="C3" s="69"/>
      <c r="D3" s="69"/>
      <c r="E3" s="72"/>
      <c r="F3" s="69"/>
      <c r="G3" s="16"/>
      <c r="H3" s="16"/>
      <c r="I3" s="15"/>
      <c r="J3" s="17"/>
      <c r="K3" s="17"/>
      <c r="L3" s="17"/>
      <c r="M3" s="7"/>
      <c r="N3" s="42"/>
      <c r="O3" s="43"/>
    </row>
    <row r="4" spans="1:15" ht="15.75" customHeight="1" thickBot="1" x14ac:dyDescent="0.3">
      <c r="A4" s="67" t="s">
        <v>1382</v>
      </c>
      <c r="B4" s="79"/>
      <c r="C4" s="70"/>
      <c r="D4" s="70"/>
      <c r="E4" s="73"/>
      <c r="F4" s="70"/>
      <c r="I4" s="86" t="s">
        <v>835</v>
      </c>
      <c r="J4" s="87"/>
      <c r="K4" s="87"/>
      <c r="L4" s="87"/>
      <c r="M4" s="88"/>
      <c r="N4" s="41"/>
      <c r="O4" s="44"/>
    </row>
    <row r="5" spans="1:15" ht="12.75" thickBot="1" x14ac:dyDescent="0.3">
      <c r="I5" s="50">
        <f>SUBTOTAL(9,I7:I1185)</f>
        <v>0</v>
      </c>
      <c r="J5" s="51"/>
      <c r="K5" s="59"/>
      <c r="L5" s="60"/>
      <c r="M5" s="52">
        <f>+L1195</f>
        <v>0</v>
      </c>
    </row>
    <row r="6" spans="1:15" ht="12.75" thickBot="1" x14ac:dyDescent="0.3">
      <c r="A6" s="19" t="s">
        <v>444</v>
      </c>
      <c r="B6" s="18" t="s">
        <v>1371</v>
      </c>
      <c r="C6" s="19" t="s">
        <v>1383</v>
      </c>
      <c r="D6" s="20" t="s">
        <v>1269</v>
      </c>
      <c r="E6" s="74" t="s">
        <v>1384</v>
      </c>
      <c r="F6" s="20" t="s">
        <v>1232</v>
      </c>
      <c r="G6" s="10" t="s">
        <v>1274</v>
      </c>
      <c r="H6" s="21" t="s">
        <v>1230</v>
      </c>
      <c r="I6" s="22" t="s">
        <v>466</v>
      </c>
      <c r="J6" s="23" t="s">
        <v>1267</v>
      </c>
      <c r="K6" s="23" t="s">
        <v>1375</v>
      </c>
      <c r="L6" s="23" t="s">
        <v>1268</v>
      </c>
      <c r="M6" s="24" t="s">
        <v>1320</v>
      </c>
    </row>
    <row r="7" spans="1:15" x14ac:dyDescent="0.25">
      <c r="A7" s="26" t="s">
        <v>1422</v>
      </c>
      <c r="B7" s="25" t="s">
        <v>1387</v>
      </c>
      <c r="C7" s="26" t="str">
        <f>RIGHT(G7,5)</f>
        <v>00101</v>
      </c>
      <c r="D7" s="26">
        <v>1</v>
      </c>
      <c r="E7" s="75" t="s">
        <v>447</v>
      </c>
      <c r="F7" s="27" t="s">
        <v>1233</v>
      </c>
      <c r="G7" s="39" t="s">
        <v>1275</v>
      </c>
      <c r="H7" s="40">
        <v>463156001</v>
      </c>
      <c r="I7" s="80">
        <v>0</v>
      </c>
      <c r="J7" s="46">
        <v>31.5</v>
      </c>
      <c r="K7" s="29">
        <f t="shared" ref="K7:K70" si="0">I7*J7</f>
        <v>0</v>
      </c>
      <c r="L7" s="28">
        <f>+J7*1.16</f>
        <v>36.54</v>
      </c>
      <c r="M7" s="30">
        <f>+I7*L7</f>
        <v>0</v>
      </c>
    </row>
    <row r="8" spans="1:15" x14ac:dyDescent="0.25">
      <c r="A8" s="26" t="s">
        <v>1422</v>
      </c>
      <c r="B8" s="25" t="s">
        <v>1387</v>
      </c>
      <c r="C8" s="26" t="str">
        <f t="shared" ref="C8:C71" si="1">RIGHT(G8,5)</f>
        <v>00101</v>
      </c>
      <c r="D8" s="26">
        <v>2</v>
      </c>
      <c r="E8" s="75" t="s">
        <v>447</v>
      </c>
      <c r="F8" s="27" t="s">
        <v>1234</v>
      </c>
      <c r="G8" s="39" t="s">
        <v>1276</v>
      </c>
      <c r="H8" s="40">
        <v>463156002</v>
      </c>
      <c r="I8" s="80">
        <v>0</v>
      </c>
      <c r="J8" s="46">
        <v>31.5</v>
      </c>
      <c r="K8" s="29">
        <f t="shared" si="0"/>
        <v>0</v>
      </c>
      <c r="L8" s="28">
        <f t="shared" ref="L8:L71" si="2">+J8*1.16</f>
        <v>36.54</v>
      </c>
      <c r="M8" s="30">
        <f t="shared" ref="M8:M71" si="3">+I8*L8</f>
        <v>0</v>
      </c>
    </row>
    <row r="9" spans="1:15" x14ac:dyDescent="0.25">
      <c r="A9" s="26" t="s">
        <v>1422</v>
      </c>
      <c r="B9" s="25" t="s">
        <v>1387</v>
      </c>
      <c r="C9" s="26" t="str">
        <f t="shared" si="1"/>
        <v>00101</v>
      </c>
      <c r="D9" s="26">
        <v>3</v>
      </c>
      <c r="E9" s="75" t="s">
        <v>447</v>
      </c>
      <c r="F9" s="27" t="s">
        <v>1235</v>
      </c>
      <c r="G9" s="39" t="s">
        <v>1277</v>
      </c>
      <c r="H9" s="40">
        <v>463156003</v>
      </c>
      <c r="I9" s="80">
        <v>0</v>
      </c>
      <c r="J9" s="46">
        <v>31.5</v>
      </c>
      <c r="K9" s="29">
        <f t="shared" si="0"/>
        <v>0</v>
      </c>
      <c r="L9" s="28">
        <f t="shared" si="2"/>
        <v>36.54</v>
      </c>
      <c r="M9" s="30">
        <f t="shared" si="3"/>
        <v>0</v>
      </c>
    </row>
    <row r="10" spans="1:15" x14ac:dyDescent="0.25">
      <c r="A10" s="26" t="s">
        <v>1422</v>
      </c>
      <c r="B10" s="25" t="s">
        <v>1387</v>
      </c>
      <c r="C10" s="26" t="str">
        <f t="shared" si="1"/>
        <v>00101</v>
      </c>
      <c r="D10" s="26">
        <v>4</v>
      </c>
      <c r="E10" s="75" t="s">
        <v>447</v>
      </c>
      <c r="F10" s="27" t="s">
        <v>1236</v>
      </c>
      <c r="G10" s="39" t="s">
        <v>1278</v>
      </c>
      <c r="H10" s="40">
        <v>463156004</v>
      </c>
      <c r="I10" s="80">
        <v>0</v>
      </c>
      <c r="J10" s="46">
        <v>31.5</v>
      </c>
      <c r="K10" s="29">
        <f t="shared" si="0"/>
        <v>0</v>
      </c>
      <c r="L10" s="28">
        <f t="shared" si="2"/>
        <v>36.54</v>
      </c>
      <c r="M10" s="30">
        <f t="shared" si="3"/>
        <v>0</v>
      </c>
    </row>
    <row r="11" spans="1:15" x14ac:dyDescent="0.25">
      <c r="A11" s="26" t="s">
        <v>1422</v>
      </c>
      <c r="B11" s="25" t="s">
        <v>1387</v>
      </c>
      <c r="C11" s="26" t="str">
        <f t="shared" si="1"/>
        <v>05172</v>
      </c>
      <c r="D11" s="26">
        <v>1</v>
      </c>
      <c r="E11" s="75" t="s">
        <v>454</v>
      </c>
      <c r="F11" s="27" t="s">
        <v>1233</v>
      </c>
      <c r="G11" s="39" t="s">
        <v>1304</v>
      </c>
      <c r="H11" s="40">
        <v>466702001</v>
      </c>
      <c r="I11" s="80">
        <v>0</v>
      </c>
      <c r="J11" s="46">
        <v>37.700000000000003</v>
      </c>
      <c r="K11" s="29">
        <f t="shared" si="0"/>
        <v>0</v>
      </c>
      <c r="L11" s="28">
        <f t="shared" si="2"/>
        <v>43.731999999999999</v>
      </c>
      <c r="M11" s="30">
        <f t="shared" si="3"/>
        <v>0</v>
      </c>
    </row>
    <row r="12" spans="1:15" x14ac:dyDescent="0.25">
      <c r="A12" s="26" t="s">
        <v>1422</v>
      </c>
      <c r="B12" s="25" t="s">
        <v>1387</v>
      </c>
      <c r="C12" s="26" t="str">
        <f t="shared" si="1"/>
        <v>05172</v>
      </c>
      <c r="D12" s="26">
        <v>2</v>
      </c>
      <c r="E12" s="75" t="s">
        <v>454</v>
      </c>
      <c r="F12" s="27" t="s">
        <v>1234</v>
      </c>
      <c r="G12" s="39" t="s">
        <v>1305</v>
      </c>
      <c r="H12" s="40">
        <v>466702002</v>
      </c>
      <c r="I12" s="80">
        <v>0</v>
      </c>
      <c r="J12" s="46">
        <v>37.700000000000003</v>
      </c>
      <c r="K12" s="29">
        <f t="shared" si="0"/>
        <v>0</v>
      </c>
      <c r="L12" s="28">
        <f t="shared" si="2"/>
        <v>43.731999999999999</v>
      </c>
      <c r="M12" s="30">
        <f t="shared" si="3"/>
        <v>0</v>
      </c>
    </row>
    <row r="13" spans="1:15" x14ac:dyDescent="0.25">
      <c r="A13" s="26" t="s">
        <v>1422</v>
      </c>
      <c r="B13" s="25" t="s">
        <v>1387</v>
      </c>
      <c r="C13" s="26" t="str">
        <f t="shared" si="1"/>
        <v>05172</v>
      </c>
      <c r="D13" s="26">
        <v>3</v>
      </c>
      <c r="E13" s="75" t="s">
        <v>454</v>
      </c>
      <c r="F13" s="27" t="s">
        <v>1235</v>
      </c>
      <c r="G13" s="39" t="s">
        <v>1306</v>
      </c>
      <c r="H13" s="40">
        <v>466702003</v>
      </c>
      <c r="I13" s="80">
        <v>0</v>
      </c>
      <c r="J13" s="46">
        <v>37.700000000000003</v>
      </c>
      <c r="K13" s="29">
        <f t="shared" si="0"/>
        <v>0</v>
      </c>
      <c r="L13" s="28">
        <f t="shared" si="2"/>
        <v>43.731999999999999</v>
      </c>
      <c r="M13" s="30">
        <f t="shared" si="3"/>
        <v>0</v>
      </c>
    </row>
    <row r="14" spans="1:15" x14ac:dyDescent="0.25">
      <c r="A14" s="26" t="s">
        <v>1422</v>
      </c>
      <c r="B14" s="25" t="s">
        <v>1387</v>
      </c>
      <c r="C14" s="26" t="str">
        <f t="shared" si="1"/>
        <v>05172</v>
      </c>
      <c r="D14" s="26">
        <v>4</v>
      </c>
      <c r="E14" s="75" t="s">
        <v>454</v>
      </c>
      <c r="F14" s="27" t="s">
        <v>1236</v>
      </c>
      <c r="G14" s="39" t="s">
        <v>1307</v>
      </c>
      <c r="H14" s="40">
        <v>466702004</v>
      </c>
      <c r="I14" s="80">
        <v>0</v>
      </c>
      <c r="J14" s="46">
        <v>37.700000000000003</v>
      </c>
      <c r="K14" s="29">
        <f t="shared" si="0"/>
        <v>0</v>
      </c>
      <c r="L14" s="28">
        <f t="shared" si="2"/>
        <v>43.731999999999999</v>
      </c>
      <c r="M14" s="30">
        <f t="shared" si="3"/>
        <v>0</v>
      </c>
    </row>
    <row r="15" spans="1:15" x14ac:dyDescent="0.25">
      <c r="A15" s="26" t="s">
        <v>1422</v>
      </c>
      <c r="B15" s="25" t="s">
        <v>1387</v>
      </c>
      <c r="C15" s="26" t="str">
        <f t="shared" si="1"/>
        <v>05264</v>
      </c>
      <c r="D15" s="26">
        <v>1</v>
      </c>
      <c r="E15" s="75" t="s">
        <v>451</v>
      </c>
      <c r="F15" s="27" t="s">
        <v>1233</v>
      </c>
      <c r="G15" s="39" t="s">
        <v>1308</v>
      </c>
      <c r="H15" s="40">
        <v>466703001</v>
      </c>
      <c r="I15" s="80">
        <v>0</v>
      </c>
      <c r="J15" s="46">
        <v>37.700000000000003</v>
      </c>
      <c r="K15" s="29">
        <f t="shared" si="0"/>
        <v>0</v>
      </c>
      <c r="L15" s="28">
        <f t="shared" si="2"/>
        <v>43.731999999999999</v>
      </c>
      <c r="M15" s="30">
        <f t="shared" si="3"/>
        <v>0</v>
      </c>
    </row>
    <row r="16" spans="1:15" x14ac:dyDescent="0.25">
      <c r="A16" s="26" t="s">
        <v>1422</v>
      </c>
      <c r="B16" s="25" t="s">
        <v>1387</v>
      </c>
      <c r="C16" s="26" t="str">
        <f t="shared" si="1"/>
        <v>05264</v>
      </c>
      <c r="D16" s="26">
        <v>2</v>
      </c>
      <c r="E16" s="75" t="s">
        <v>451</v>
      </c>
      <c r="F16" s="27" t="s">
        <v>1234</v>
      </c>
      <c r="G16" s="39" t="s">
        <v>1309</v>
      </c>
      <c r="H16" s="40">
        <v>466703002</v>
      </c>
      <c r="I16" s="80">
        <v>0</v>
      </c>
      <c r="J16" s="46">
        <v>37.700000000000003</v>
      </c>
      <c r="K16" s="29">
        <f t="shared" si="0"/>
        <v>0</v>
      </c>
      <c r="L16" s="28">
        <f t="shared" si="2"/>
        <v>43.731999999999999</v>
      </c>
      <c r="M16" s="30">
        <f t="shared" si="3"/>
        <v>0</v>
      </c>
    </row>
    <row r="17" spans="1:13" x14ac:dyDescent="0.25">
      <c r="A17" s="26" t="s">
        <v>1422</v>
      </c>
      <c r="B17" s="25" t="s">
        <v>1387</v>
      </c>
      <c r="C17" s="26" t="str">
        <f t="shared" si="1"/>
        <v>05264</v>
      </c>
      <c r="D17" s="26">
        <v>3</v>
      </c>
      <c r="E17" s="75" t="s">
        <v>451</v>
      </c>
      <c r="F17" s="27" t="s">
        <v>1235</v>
      </c>
      <c r="G17" s="39" t="s">
        <v>1310</v>
      </c>
      <c r="H17" s="40">
        <v>466703003</v>
      </c>
      <c r="I17" s="80">
        <v>0</v>
      </c>
      <c r="J17" s="46">
        <v>37.700000000000003</v>
      </c>
      <c r="K17" s="29">
        <f t="shared" si="0"/>
        <v>0</v>
      </c>
      <c r="L17" s="28">
        <f t="shared" si="2"/>
        <v>43.731999999999999</v>
      </c>
      <c r="M17" s="30">
        <f t="shared" si="3"/>
        <v>0</v>
      </c>
    </row>
    <row r="18" spans="1:13" x14ac:dyDescent="0.25">
      <c r="A18" s="26" t="s">
        <v>1422</v>
      </c>
      <c r="B18" s="25" t="s">
        <v>1387</v>
      </c>
      <c r="C18" s="26" t="str">
        <f t="shared" si="1"/>
        <v>05264</v>
      </c>
      <c r="D18" s="26">
        <v>4</v>
      </c>
      <c r="E18" s="75" t="s">
        <v>451</v>
      </c>
      <c r="F18" s="27" t="s">
        <v>1236</v>
      </c>
      <c r="G18" s="39" t="s">
        <v>1311</v>
      </c>
      <c r="H18" s="40">
        <v>466703004</v>
      </c>
      <c r="I18" s="80">
        <v>0</v>
      </c>
      <c r="J18" s="46">
        <v>37.700000000000003</v>
      </c>
      <c r="K18" s="29">
        <f t="shared" si="0"/>
        <v>0</v>
      </c>
      <c r="L18" s="28">
        <f t="shared" si="2"/>
        <v>43.731999999999999</v>
      </c>
      <c r="M18" s="30">
        <f t="shared" si="3"/>
        <v>0</v>
      </c>
    </row>
    <row r="19" spans="1:13" x14ac:dyDescent="0.25">
      <c r="A19" s="26" t="s">
        <v>1422</v>
      </c>
      <c r="B19" s="25" t="s">
        <v>1387</v>
      </c>
      <c r="C19" s="26" t="str">
        <f t="shared" si="1"/>
        <v>05508</v>
      </c>
      <c r="D19" s="26">
        <v>1</v>
      </c>
      <c r="E19" s="75" t="s">
        <v>455</v>
      </c>
      <c r="F19" s="27" t="s">
        <v>1233</v>
      </c>
      <c r="G19" s="39" t="s">
        <v>1312</v>
      </c>
      <c r="H19" s="40">
        <v>466704001</v>
      </c>
      <c r="I19" s="80">
        <v>0</v>
      </c>
      <c r="J19" s="46">
        <v>37.700000000000003</v>
      </c>
      <c r="K19" s="29">
        <f t="shared" si="0"/>
        <v>0</v>
      </c>
      <c r="L19" s="28">
        <f t="shared" si="2"/>
        <v>43.731999999999999</v>
      </c>
      <c r="M19" s="30">
        <f t="shared" si="3"/>
        <v>0</v>
      </c>
    </row>
    <row r="20" spans="1:13" x14ac:dyDescent="0.25">
      <c r="A20" s="26" t="s">
        <v>1422</v>
      </c>
      <c r="B20" s="25" t="s">
        <v>1387</v>
      </c>
      <c r="C20" s="26" t="str">
        <f t="shared" si="1"/>
        <v>05508</v>
      </c>
      <c r="D20" s="26">
        <v>2</v>
      </c>
      <c r="E20" s="75" t="s">
        <v>455</v>
      </c>
      <c r="F20" s="27" t="s">
        <v>1234</v>
      </c>
      <c r="G20" s="39" t="s">
        <v>1313</v>
      </c>
      <c r="H20" s="40">
        <v>466704002</v>
      </c>
      <c r="I20" s="80">
        <v>0</v>
      </c>
      <c r="J20" s="46">
        <v>37.700000000000003</v>
      </c>
      <c r="K20" s="29">
        <f t="shared" si="0"/>
        <v>0</v>
      </c>
      <c r="L20" s="28">
        <f t="shared" si="2"/>
        <v>43.731999999999999</v>
      </c>
      <c r="M20" s="30">
        <f t="shared" si="3"/>
        <v>0</v>
      </c>
    </row>
    <row r="21" spans="1:13" x14ac:dyDescent="0.25">
      <c r="A21" s="26" t="s">
        <v>1422</v>
      </c>
      <c r="B21" s="25" t="s">
        <v>1387</v>
      </c>
      <c r="C21" s="26" t="str">
        <f t="shared" si="1"/>
        <v>05508</v>
      </c>
      <c r="D21" s="26">
        <v>3</v>
      </c>
      <c r="E21" s="75" t="s">
        <v>455</v>
      </c>
      <c r="F21" s="27" t="s">
        <v>1235</v>
      </c>
      <c r="G21" s="39" t="s">
        <v>1314</v>
      </c>
      <c r="H21" s="40">
        <v>466704003</v>
      </c>
      <c r="I21" s="80">
        <v>0</v>
      </c>
      <c r="J21" s="46">
        <v>37.700000000000003</v>
      </c>
      <c r="K21" s="29">
        <f t="shared" si="0"/>
        <v>0</v>
      </c>
      <c r="L21" s="28">
        <f t="shared" si="2"/>
        <v>43.731999999999999</v>
      </c>
      <c r="M21" s="30">
        <f t="shared" si="3"/>
        <v>0</v>
      </c>
    </row>
    <row r="22" spans="1:13" x14ac:dyDescent="0.25">
      <c r="A22" s="26" t="s">
        <v>1422</v>
      </c>
      <c r="B22" s="25" t="s">
        <v>1387</v>
      </c>
      <c r="C22" s="26" t="str">
        <f t="shared" si="1"/>
        <v>05508</v>
      </c>
      <c r="D22" s="26">
        <v>4</v>
      </c>
      <c r="E22" s="75" t="s">
        <v>455</v>
      </c>
      <c r="F22" s="27" t="s">
        <v>1236</v>
      </c>
      <c r="G22" s="39" t="s">
        <v>1315</v>
      </c>
      <c r="H22" s="40">
        <v>466704004</v>
      </c>
      <c r="I22" s="80">
        <v>0</v>
      </c>
      <c r="J22" s="46">
        <v>37.700000000000003</v>
      </c>
      <c r="K22" s="29">
        <f t="shared" si="0"/>
        <v>0</v>
      </c>
      <c r="L22" s="28">
        <f t="shared" si="2"/>
        <v>43.731999999999999</v>
      </c>
      <c r="M22" s="30">
        <f t="shared" si="3"/>
        <v>0</v>
      </c>
    </row>
    <row r="23" spans="1:13" x14ac:dyDescent="0.25">
      <c r="A23" s="26" t="s">
        <v>1422</v>
      </c>
      <c r="B23" s="25" t="s">
        <v>1387</v>
      </c>
      <c r="C23" s="26" t="str">
        <f t="shared" si="1"/>
        <v>A5301</v>
      </c>
      <c r="D23" s="26">
        <v>1</v>
      </c>
      <c r="E23" s="75" t="s">
        <v>461</v>
      </c>
      <c r="F23" s="27" t="s">
        <v>1233</v>
      </c>
      <c r="G23" s="39" t="s">
        <v>1316</v>
      </c>
      <c r="H23" s="40">
        <v>466705001</v>
      </c>
      <c r="I23" s="80">
        <v>0</v>
      </c>
      <c r="J23" s="46">
        <v>37.700000000000003</v>
      </c>
      <c r="K23" s="29">
        <f t="shared" si="0"/>
        <v>0</v>
      </c>
      <c r="L23" s="28">
        <f t="shared" si="2"/>
        <v>43.731999999999999</v>
      </c>
      <c r="M23" s="30">
        <f t="shared" si="3"/>
        <v>0</v>
      </c>
    </row>
    <row r="24" spans="1:13" x14ac:dyDescent="0.25">
      <c r="A24" s="26" t="s">
        <v>1422</v>
      </c>
      <c r="B24" s="25" t="s">
        <v>1387</v>
      </c>
      <c r="C24" s="26" t="str">
        <f t="shared" si="1"/>
        <v>A5301</v>
      </c>
      <c r="D24" s="26">
        <v>2</v>
      </c>
      <c r="E24" s="75" t="s">
        <v>461</v>
      </c>
      <c r="F24" s="27" t="s">
        <v>1234</v>
      </c>
      <c r="G24" s="39" t="s">
        <v>1317</v>
      </c>
      <c r="H24" s="40">
        <v>466705002</v>
      </c>
      <c r="I24" s="80">
        <v>0</v>
      </c>
      <c r="J24" s="46">
        <v>37.700000000000003</v>
      </c>
      <c r="K24" s="29">
        <f t="shared" si="0"/>
        <v>0</v>
      </c>
      <c r="L24" s="28">
        <f t="shared" si="2"/>
        <v>43.731999999999999</v>
      </c>
      <c r="M24" s="30">
        <f t="shared" si="3"/>
        <v>0</v>
      </c>
    </row>
    <row r="25" spans="1:13" x14ac:dyDescent="0.25">
      <c r="A25" s="26" t="s">
        <v>1422</v>
      </c>
      <c r="B25" s="25" t="s">
        <v>1387</v>
      </c>
      <c r="C25" s="26" t="str">
        <f t="shared" si="1"/>
        <v>A5301</v>
      </c>
      <c r="D25" s="26">
        <v>3</v>
      </c>
      <c r="E25" s="75" t="s">
        <v>461</v>
      </c>
      <c r="F25" s="27" t="s">
        <v>1235</v>
      </c>
      <c r="G25" s="39" t="s">
        <v>1318</v>
      </c>
      <c r="H25" s="40">
        <v>466705003</v>
      </c>
      <c r="I25" s="80">
        <v>0</v>
      </c>
      <c r="J25" s="46">
        <v>37.700000000000003</v>
      </c>
      <c r="K25" s="29">
        <f t="shared" si="0"/>
        <v>0</v>
      </c>
      <c r="L25" s="28">
        <f t="shared" si="2"/>
        <v>43.731999999999999</v>
      </c>
      <c r="M25" s="30">
        <f t="shared" si="3"/>
        <v>0</v>
      </c>
    </row>
    <row r="26" spans="1:13" x14ac:dyDescent="0.25">
      <c r="A26" s="26" t="s">
        <v>1422</v>
      </c>
      <c r="B26" s="25" t="s">
        <v>1387</v>
      </c>
      <c r="C26" s="26" t="str">
        <f t="shared" si="1"/>
        <v>A5301</v>
      </c>
      <c r="D26" s="26">
        <v>4</v>
      </c>
      <c r="E26" s="75" t="s">
        <v>461</v>
      </c>
      <c r="F26" s="27" t="s">
        <v>1236</v>
      </c>
      <c r="G26" s="39" t="s">
        <v>1319</v>
      </c>
      <c r="H26" s="40">
        <v>466705004</v>
      </c>
      <c r="I26" s="80">
        <v>0</v>
      </c>
      <c r="J26" s="46">
        <v>37.700000000000003</v>
      </c>
      <c r="K26" s="29">
        <f t="shared" si="0"/>
        <v>0</v>
      </c>
      <c r="L26" s="28">
        <f t="shared" si="2"/>
        <v>43.731999999999999</v>
      </c>
      <c r="M26" s="30">
        <f t="shared" si="3"/>
        <v>0</v>
      </c>
    </row>
    <row r="27" spans="1:13" x14ac:dyDescent="0.25">
      <c r="A27" s="26" t="s">
        <v>1423</v>
      </c>
      <c r="B27" s="25" t="s">
        <v>1388</v>
      </c>
      <c r="C27" s="26" t="str">
        <f t="shared" si="1"/>
        <v>02820</v>
      </c>
      <c r="D27" s="26">
        <v>1</v>
      </c>
      <c r="E27" s="75" t="s">
        <v>445</v>
      </c>
      <c r="F27" s="27" t="s">
        <v>1242</v>
      </c>
      <c r="G27" s="39" t="s">
        <v>432</v>
      </c>
      <c r="H27" s="40">
        <v>415923002</v>
      </c>
      <c r="I27" s="80">
        <v>0</v>
      </c>
      <c r="J27" s="46">
        <v>35.6</v>
      </c>
      <c r="K27" s="29">
        <f t="shared" si="0"/>
        <v>0</v>
      </c>
      <c r="L27" s="28">
        <f t="shared" si="2"/>
        <v>41.295999999999999</v>
      </c>
      <c r="M27" s="30">
        <f t="shared" si="3"/>
        <v>0</v>
      </c>
    </row>
    <row r="28" spans="1:13" x14ac:dyDescent="0.25">
      <c r="A28" s="26" t="s">
        <v>1423</v>
      </c>
      <c r="B28" s="25" t="s">
        <v>1388</v>
      </c>
      <c r="C28" s="26" t="str">
        <f t="shared" si="1"/>
        <v>02820</v>
      </c>
      <c r="D28" s="26">
        <v>2</v>
      </c>
      <c r="E28" s="75" t="s">
        <v>445</v>
      </c>
      <c r="F28" s="27" t="s">
        <v>1243</v>
      </c>
      <c r="G28" s="39" t="s">
        <v>433</v>
      </c>
      <c r="H28" s="40">
        <v>415923006</v>
      </c>
      <c r="I28" s="80">
        <v>0</v>
      </c>
      <c r="J28" s="46">
        <v>35.6</v>
      </c>
      <c r="K28" s="29">
        <f t="shared" si="0"/>
        <v>0</v>
      </c>
      <c r="L28" s="28">
        <f t="shared" si="2"/>
        <v>41.295999999999999</v>
      </c>
      <c r="M28" s="30">
        <f t="shared" si="3"/>
        <v>0</v>
      </c>
    </row>
    <row r="29" spans="1:13" x14ac:dyDescent="0.25">
      <c r="A29" s="26" t="s">
        <v>1423</v>
      </c>
      <c r="B29" s="25" t="s">
        <v>1388</v>
      </c>
      <c r="C29" s="26" t="str">
        <f t="shared" si="1"/>
        <v>02820</v>
      </c>
      <c r="D29" s="26">
        <v>3</v>
      </c>
      <c r="E29" s="75" t="s">
        <v>445</v>
      </c>
      <c r="F29" s="27" t="s">
        <v>1244</v>
      </c>
      <c r="G29" s="39" t="s">
        <v>434</v>
      </c>
      <c r="H29" s="40">
        <v>415923010</v>
      </c>
      <c r="I29" s="80">
        <v>0</v>
      </c>
      <c r="J29" s="46">
        <v>35.6</v>
      </c>
      <c r="K29" s="29">
        <f t="shared" si="0"/>
        <v>0</v>
      </c>
      <c r="L29" s="28">
        <f t="shared" si="2"/>
        <v>41.295999999999999</v>
      </c>
      <c r="M29" s="30">
        <f t="shared" si="3"/>
        <v>0</v>
      </c>
    </row>
    <row r="30" spans="1:13" x14ac:dyDescent="0.25">
      <c r="A30" s="26" t="s">
        <v>1423</v>
      </c>
      <c r="B30" s="25" t="s">
        <v>1388</v>
      </c>
      <c r="C30" s="26" t="str">
        <f t="shared" si="1"/>
        <v>00207</v>
      </c>
      <c r="D30" s="26">
        <v>1</v>
      </c>
      <c r="E30" s="75" t="s">
        <v>447</v>
      </c>
      <c r="F30" s="27" t="s">
        <v>1242</v>
      </c>
      <c r="G30" s="39" t="s">
        <v>435</v>
      </c>
      <c r="H30" s="40">
        <v>415923001</v>
      </c>
      <c r="I30" s="80">
        <v>0</v>
      </c>
      <c r="J30" s="46">
        <v>35.6</v>
      </c>
      <c r="K30" s="29">
        <f t="shared" si="0"/>
        <v>0</v>
      </c>
      <c r="L30" s="28">
        <f t="shared" si="2"/>
        <v>41.295999999999999</v>
      </c>
      <c r="M30" s="30">
        <f t="shared" si="3"/>
        <v>0</v>
      </c>
    </row>
    <row r="31" spans="1:13" x14ac:dyDescent="0.25">
      <c r="A31" s="26" t="s">
        <v>1423</v>
      </c>
      <c r="B31" s="25" t="s">
        <v>1388</v>
      </c>
      <c r="C31" s="26" t="str">
        <f t="shared" si="1"/>
        <v>00207</v>
      </c>
      <c r="D31" s="26">
        <v>2</v>
      </c>
      <c r="E31" s="75" t="s">
        <v>447</v>
      </c>
      <c r="F31" s="27" t="s">
        <v>1243</v>
      </c>
      <c r="G31" s="39" t="s">
        <v>436</v>
      </c>
      <c r="H31" s="40">
        <v>415923005</v>
      </c>
      <c r="I31" s="80">
        <v>0</v>
      </c>
      <c r="J31" s="46">
        <v>35.6</v>
      </c>
      <c r="K31" s="29">
        <f t="shared" si="0"/>
        <v>0</v>
      </c>
      <c r="L31" s="28">
        <f t="shared" si="2"/>
        <v>41.295999999999999</v>
      </c>
      <c r="M31" s="30">
        <f t="shared" si="3"/>
        <v>0</v>
      </c>
    </row>
    <row r="32" spans="1:13" x14ac:dyDescent="0.25">
      <c r="A32" s="26" t="s">
        <v>1423</v>
      </c>
      <c r="B32" s="25" t="s">
        <v>1388</v>
      </c>
      <c r="C32" s="26" t="str">
        <f t="shared" si="1"/>
        <v>00207</v>
      </c>
      <c r="D32" s="26">
        <v>3</v>
      </c>
      <c r="E32" s="75" t="s">
        <v>447</v>
      </c>
      <c r="F32" s="27" t="s">
        <v>1244</v>
      </c>
      <c r="G32" s="39" t="s">
        <v>437</v>
      </c>
      <c r="H32" s="40">
        <v>415923009</v>
      </c>
      <c r="I32" s="80">
        <v>0</v>
      </c>
      <c r="J32" s="46">
        <v>35.6</v>
      </c>
      <c r="K32" s="29">
        <f t="shared" si="0"/>
        <v>0</v>
      </c>
      <c r="L32" s="28">
        <f t="shared" si="2"/>
        <v>41.295999999999999</v>
      </c>
      <c r="M32" s="30">
        <f t="shared" si="3"/>
        <v>0</v>
      </c>
    </row>
    <row r="33" spans="1:13" x14ac:dyDescent="0.25">
      <c r="A33" s="26" t="s">
        <v>1423</v>
      </c>
      <c r="B33" s="25" t="s">
        <v>1388</v>
      </c>
      <c r="C33" s="26" t="str">
        <f t="shared" si="1"/>
        <v>06560</v>
      </c>
      <c r="D33" s="26">
        <v>1</v>
      </c>
      <c r="E33" s="75" t="s">
        <v>453</v>
      </c>
      <c r="F33" s="27" t="s">
        <v>1242</v>
      </c>
      <c r="G33" s="39" t="s">
        <v>438</v>
      </c>
      <c r="H33" s="40">
        <v>415923004</v>
      </c>
      <c r="I33" s="80">
        <v>0</v>
      </c>
      <c r="J33" s="46">
        <v>35.6</v>
      </c>
      <c r="K33" s="29">
        <f t="shared" si="0"/>
        <v>0</v>
      </c>
      <c r="L33" s="28">
        <f t="shared" si="2"/>
        <v>41.295999999999999</v>
      </c>
      <c r="M33" s="30">
        <f t="shared" si="3"/>
        <v>0</v>
      </c>
    </row>
    <row r="34" spans="1:13" x14ac:dyDescent="0.25">
      <c r="A34" s="26" t="s">
        <v>1423</v>
      </c>
      <c r="B34" s="25" t="s">
        <v>1388</v>
      </c>
      <c r="C34" s="26" t="str">
        <f t="shared" si="1"/>
        <v>06560</v>
      </c>
      <c r="D34" s="26">
        <v>2</v>
      </c>
      <c r="E34" s="75" t="s">
        <v>453</v>
      </c>
      <c r="F34" s="27" t="s">
        <v>1243</v>
      </c>
      <c r="G34" s="39" t="s">
        <v>439</v>
      </c>
      <c r="H34" s="40">
        <v>415923008</v>
      </c>
      <c r="I34" s="80">
        <v>0</v>
      </c>
      <c r="J34" s="46">
        <v>35.6</v>
      </c>
      <c r="K34" s="29">
        <f t="shared" si="0"/>
        <v>0</v>
      </c>
      <c r="L34" s="28">
        <f t="shared" si="2"/>
        <v>41.295999999999999</v>
      </c>
      <c r="M34" s="30">
        <f t="shared" si="3"/>
        <v>0</v>
      </c>
    </row>
    <row r="35" spans="1:13" x14ac:dyDescent="0.25">
      <c r="A35" s="26" t="s">
        <v>1423</v>
      </c>
      <c r="B35" s="25" t="s">
        <v>1388</v>
      </c>
      <c r="C35" s="26" t="str">
        <f t="shared" si="1"/>
        <v>06560</v>
      </c>
      <c r="D35" s="26">
        <v>3</v>
      </c>
      <c r="E35" s="75" t="s">
        <v>453</v>
      </c>
      <c r="F35" s="27" t="s">
        <v>1244</v>
      </c>
      <c r="G35" s="39" t="s">
        <v>440</v>
      </c>
      <c r="H35" s="40">
        <v>415923012</v>
      </c>
      <c r="I35" s="80">
        <v>0</v>
      </c>
      <c r="J35" s="46">
        <v>35.6</v>
      </c>
      <c r="K35" s="29">
        <f t="shared" si="0"/>
        <v>0</v>
      </c>
      <c r="L35" s="28">
        <f t="shared" si="2"/>
        <v>41.295999999999999</v>
      </c>
      <c r="M35" s="30">
        <f t="shared" si="3"/>
        <v>0</v>
      </c>
    </row>
    <row r="36" spans="1:13" x14ac:dyDescent="0.25">
      <c r="A36" s="26" t="s">
        <v>1423</v>
      </c>
      <c r="B36" s="25" t="s">
        <v>1388</v>
      </c>
      <c r="C36" s="26" t="str">
        <f t="shared" si="1"/>
        <v>05508</v>
      </c>
      <c r="D36" s="26">
        <v>1</v>
      </c>
      <c r="E36" s="75" t="s">
        <v>455</v>
      </c>
      <c r="F36" s="27" t="s">
        <v>1242</v>
      </c>
      <c r="G36" s="39" t="s">
        <v>441</v>
      </c>
      <c r="H36" s="40">
        <v>415923003</v>
      </c>
      <c r="I36" s="80">
        <v>0</v>
      </c>
      <c r="J36" s="46">
        <v>35.6</v>
      </c>
      <c r="K36" s="29">
        <f t="shared" si="0"/>
        <v>0</v>
      </c>
      <c r="L36" s="28">
        <f t="shared" si="2"/>
        <v>41.295999999999999</v>
      </c>
      <c r="M36" s="30">
        <f t="shared" si="3"/>
        <v>0</v>
      </c>
    </row>
    <row r="37" spans="1:13" x14ac:dyDescent="0.25">
      <c r="A37" s="26" t="s">
        <v>1423</v>
      </c>
      <c r="B37" s="25" t="s">
        <v>1388</v>
      </c>
      <c r="C37" s="26" t="str">
        <f t="shared" si="1"/>
        <v>05508</v>
      </c>
      <c r="D37" s="26">
        <v>2</v>
      </c>
      <c r="E37" s="75" t="s">
        <v>455</v>
      </c>
      <c r="F37" s="27" t="s">
        <v>1243</v>
      </c>
      <c r="G37" s="39" t="s">
        <v>442</v>
      </c>
      <c r="H37" s="40">
        <v>415923007</v>
      </c>
      <c r="I37" s="80">
        <v>0</v>
      </c>
      <c r="J37" s="46">
        <v>35.6</v>
      </c>
      <c r="K37" s="29">
        <f t="shared" si="0"/>
        <v>0</v>
      </c>
      <c r="L37" s="28">
        <f t="shared" si="2"/>
        <v>41.295999999999999</v>
      </c>
      <c r="M37" s="30">
        <f t="shared" si="3"/>
        <v>0</v>
      </c>
    </row>
    <row r="38" spans="1:13" x14ac:dyDescent="0.25">
      <c r="A38" s="26" t="s">
        <v>1423</v>
      </c>
      <c r="B38" s="25" t="s">
        <v>1388</v>
      </c>
      <c r="C38" s="26" t="str">
        <f t="shared" si="1"/>
        <v>05508</v>
      </c>
      <c r="D38" s="26">
        <v>3</v>
      </c>
      <c r="E38" s="75" t="s">
        <v>455</v>
      </c>
      <c r="F38" s="27" t="s">
        <v>1244</v>
      </c>
      <c r="G38" s="39" t="s">
        <v>443</v>
      </c>
      <c r="H38" s="40">
        <v>415923011</v>
      </c>
      <c r="I38" s="80">
        <v>0</v>
      </c>
      <c r="J38" s="46">
        <v>35.6</v>
      </c>
      <c r="K38" s="29">
        <f t="shared" si="0"/>
        <v>0</v>
      </c>
      <c r="L38" s="28">
        <f t="shared" si="2"/>
        <v>41.295999999999999</v>
      </c>
      <c r="M38" s="30">
        <f t="shared" si="3"/>
        <v>0</v>
      </c>
    </row>
    <row r="39" spans="1:13" x14ac:dyDescent="0.25">
      <c r="A39" s="26" t="s">
        <v>1424</v>
      </c>
      <c r="B39" s="25" t="s">
        <v>1389</v>
      </c>
      <c r="C39" s="26" t="str">
        <f t="shared" si="1"/>
        <v>02820</v>
      </c>
      <c r="D39" s="26">
        <v>1</v>
      </c>
      <c r="E39" s="75" t="s">
        <v>445</v>
      </c>
      <c r="F39" s="27" t="s">
        <v>1233</v>
      </c>
      <c r="G39" s="39" t="s">
        <v>0</v>
      </c>
      <c r="H39" s="40">
        <v>415889010</v>
      </c>
      <c r="I39" s="80">
        <v>0</v>
      </c>
      <c r="J39" s="46">
        <v>42.517200000000003</v>
      </c>
      <c r="K39" s="29">
        <f t="shared" si="0"/>
        <v>0</v>
      </c>
      <c r="L39" s="28">
        <f t="shared" si="2"/>
        <v>49.319952000000001</v>
      </c>
      <c r="M39" s="30">
        <f t="shared" si="3"/>
        <v>0</v>
      </c>
    </row>
    <row r="40" spans="1:13" x14ac:dyDescent="0.25">
      <c r="A40" s="26" t="s">
        <v>1424</v>
      </c>
      <c r="B40" s="25" t="s">
        <v>1389</v>
      </c>
      <c r="C40" s="26" t="str">
        <f t="shared" si="1"/>
        <v>02820</v>
      </c>
      <c r="D40" s="26">
        <v>2</v>
      </c>
      <c r="E40" s="75" t="s">
        <v>445</v>
      </c>
      <c r="F40" s="27" t="s">
        <v>1234</v>
      </c>
      <c r="G40" s="39" t="s">
        <v>2</v>
      </c>
      <c r="H40" s="40">
        <v>415889016</v>
      </c>
      <c r="I40" s="80">
        <v>0</v>
      </c>
      <c r="J40" s="46">
        <v>42.517200000000003</v>
      </c>
      <c r="K40" s="29">
        <f t="shared" si="0"/>
        <v>0</v>
      </c>
      <c r="L40" s="28">
        <f t="shared" si="2"/>
        <v>49.319952000000001</v>
      </c>
      <c r="M40" s="30">
        <f t="shared" si="3"/>
        <v>0</v>
      </c>
    </row>
    <row r="41" spans="1:13" x14ac:dyDescent="0.25">
      <c r="A41" s="26" t="s">
        <v>1424</v>
      </c>
      <c r="B41" s="25" t="s">
        <v>1389</v>
      </c>
      <c r="C41" s="26" t="str">
        <f t="shared" si="1"/>
        <v>02820</v>
      </c>
      <c r="D41" s="26">
        <v>3</v>
      </c>
      <c r="E41" s="75" t="s">
        <v>445</v>
      </c>
      <c r="F41" s="27" t="s">
        <v>1235</v>
      </c>
      <c r="G41" s="39" t="s">
        <v>1</v>
      </c>
      <c r="H41" s="40">
        <v>415889013</v>
      </c>
      <c r="I41" s="80">
        <v>0</v>
      </c>
      <c r="J41" s="46">
        <v>42.517200000000003</v>
      </c>
      <c r="K41" s="29">
        <f t="shared" si="0"/>
        <v>0</v>
      </c>
      <c r="L41" s="28">
        <f t="shared" si="2"/>
        <v>49.319952000000001</v>
      </c>
      <c r="M41" s="30">
        <f t="shared" si="3"/>
        <v>0</v>
      </c>
    </row>
    <row r="42" spans="1:13" x14ac:dyDescent="0.25">
      <c r="A42" s="26" t="s">
        <v>1424</v>
      </c>
      <c r="B42" s="25" t="s">
        <v>1389</v>
      </c>
      <c r="C42" s="26" t="str">
        <f t="shared" si="1"/>
        <v>02820</v>
      </c>
      <c r="D42" s="26">
        <v>4</v>
      </c>
      <c r="E42" s="75" t="s">
        <v>445</v>
      </c>
      <c r="F42" s="27" t="s">
        <v>1245</v>
      </c>
      <c r="G42" s="39" t="s">
        <v>3</v>
      </c>
      <c r="H42" s="40">
        <v>415889019</v>
      </c>
      <c r="I42" s="80">
        <v>0</v>
      </c>
      <c r="J42" s="46">
        <v>42.517200000000003</v>
      </c>
      <c r="K42" s="29">
        <f t="shared" si="0"/>
        <v>0</v>
      </c>
      <c r="L42" s="28">
        <f t="shared" si="2"/>
        <v>49.319952000000001</v>
      </c>
      <c r="M42" s="30">
        <f t="shared" si="3"/>
        <v>0</v>
      </c>
    </row>
    <row r="43" spans="1:13" x14ac:dyDescent="0.25">
      <c r="A43" s="26" t="s">
        <v>1424</v>
      </c>
      <c r="B43" s="25" t="s">
        <v>1389</v>
      </c>
      <c r="C43" s="26" t="str">
        <f t="shared" si="1"/>
        <v>05404</v>
      </c>
      <c r="D43" s="26">
        <v>1</v>
      </c>
      <c r="E43" s="75" t="s">
        <v>446</v>
      </c>
      <c r="F43" s="27" t="s">
        <v>1233</v>
      </c>
      <c r="G43" s="39" t="s">
        <v>4</v>
      </c>
      <c r="H43" s="40">
        <v>415889025</v>
      </c>
      <c r="I43" s="80">
        <v>0</v>
      </c>
      <c r="J43" s="46">
        <v>42.517200000000003</v>
      </c>
      <c r="K43" s="29">
        <f t="shared" si="0"/>
        <v>0</v>
      </c>
      <c r="L43" s="28">
        <f t="shared" si="2"/>
        <v>49.319952000000001</v>
      </c>
      <c r="M43" s="30">
        <f t="shared" si="3"/>
        <v>0</v>
      </c>
    </row>
    <row r="44" spans="1:13" x14ac:dyDescent="0.25">
      <c r="A44" s="26" t="s">
        <v>1424</v>
      </c>
      <c r="B44" s="25" t="s">
        <v>1389</v>
      </c>
      <c r="C44" s="26" t="str">
        <f t="shared" si="1"/>
        <v>05404</v>
      </c>
      <c r="D44" s="26">
        <v>2</v>
      </c>
      <c r="E44" s="75" t="s">
        <v>446</v>
      </c>
      <c r="F44" s="27" t="s">
        <v>1234</v>
      </c>
      <c r="G44" s="39" t="s">
        <v>6</v>
      </c>
      <c r="H44" s="40">
        <v>415889026</v>
      </c>
      <c r="I44" s="80">
        <v>0</v>
      </c>
      <c r="J44" s="46">
        <v>42.517200000000003</v>
      </c>
      <c r="K44" s="29">
        <f t="shared" si="0"/>
        <v>0</v>
      </c>
      <c r="L44" s="28">
        <f t="shared" si="2"/>
        <v>49.319952000000001</v>
      </c>
      <c r="M44" s="30">
        <f t="shared" si="3"/>
        <v>0</v>
      </c>
    </row>
    <row r="45" spans="1:13" x14ac:dyDescent="0.25">
      <c r="A45" s="26" t="s">
        <v>1424</v>
      </c>
      <c r="B45" s="25" t="s">
        <v>1389</v>
      </c>
      <c r="C45" s="26" t="str">
        <f t="shared" si="1"/>
        <v>05404</v>
      </c>
      <c r="D45" s="26">
        <v>3</v>
      </c>
      <c r="E45" s="75" t="s">
        <v>446</v>
      </c>
      <c r="F45" s="27" t="s">
        <v>1235</v>
      </c>
      <c r="G45" s="39" t="s">
        <v>5</v>
      </c>
      <c r="H45" s="40">
        <v>415889027</v>
      </c>
      <c r="I45" s="80">
        <v>0</v>
      </c>
      <c r="J45" s="46">
        <v>42.517200000000003</v>
      </c>
      <c r="K45" s="29">
        <f t="shared" si="0"/>
        <v>0</v>
      </c>
      <c r="L45" s="28">
        <f t="shared" si="2"/>
        <v>49.319952000000001</v>
      </c>
      <c r="M45" s="30">
        <f t="shared" si="3"/>
        <v>0</v>
      </c>
    </row>
    <row r="46" spans="1:13" x14ac:dyDescent="0.25">
      <c r="A46" s="26" t="s">
        <v>1424</v>
      </c>
      <c r="B46" s="25" t="s">
        <v>1389</v>
      </c>
      <c r="C46" s="26" t="str">
        <f t="shared" si="1"/>
        <v>05404</v>
      </c>
      <c r="D46" s="26">
        <v>4</v>
      </c>
      <c r="E46" s="75" t="s">
        <v>446</v>
      </c>
      <c r="F46" s="27" t="s">
        <v>1245</v>
      </c>
      <c r="G46" s="39" t="s">
        <v>7</v>
      </c>
      <c r="H46" s="40">
        <v>415889028</v>
      </c>
      <c r="I46" s="80">
        <v>0</v>
      </c>
      <c r="J46" s="46">
        <v>42.517200000000003</v>
      </c>
      <c r="K46" s="29">
        <f t="shared" si="0"/>
        <v>0</v>
      </c>
      <c r="L46" s="28">
        <f t="shared" si="2"/>
        <v>49.319952000000001</v>
      </c>
      <c r="M46" s="30">
        <f t="shared" si="3"/>
        <v>0</v>
      </c>
    </row>
    <row r="47" spans="1:13" x14ac:dyDescent="0.25">
      <c r="A47" s="26" t="s">
        <v>1424</v>
      </c>
      <c r="B47" s="25" t="s">
        <v>1389</v>
      </c>
      <c r="C47" s="26" t="str">
        <f t="shared" si="1"/>
        <v>00207</v>
      </c>
      <c r="D47" s="26">
        <v>1</v>
      </c>
      <c r="E47" s="75" t="s">
        <v>447</v>
      </c>
      <c r="F47" s="27" t="s">
        <v>1233</v>
      </c>
      <c r="G47" s="39" t="s">
        <v>8</v>
      </c>
      <c r="H47" s="40">
        <v>415889001</v>
      </c>
      <c r="I47" s="80">
        <v>0</v>
      </c>
      <c r="J47" s="46">
        <v>36.698300000000003</v>
      </c>
      <c r="K47" s="29">
        <f t="shared" si="0"/>
        <v>0</v>
      </c>
      <c r="L47" s="28">
        <f t="shared" si="2"/>
        <v>42.570028000000001</v>
      </c>
      <c r="M47" s="30">
        <f t="shared" si="3"/>
        <v>0</v>
      </c>
    </row>
    <row r="48" spans="1:13" x14ac:dyDescent="0.25">
      <c r="A48" s="26" t="s">
        <v>1424</v>
      </c>
      <c r="B48" s="25" t="s">
        <v>1389</v>
      </c>
      <c r="C48" s="26" t="str">
        <f t="shared" si="1"/>
        <v>00207</v>
      </c>
      <c r="D48" s="26">
        <v>2</v>
      </c>
      <c r="E48" s="75" t="s">
        <v>447</v>
      </c>
      <c r="F48" s="27" t="s">
        <v>1234</v>
      </c>
      <c r="G48" s="39" t="s">
        <v>10</v>
      </c>
      <c r="H48" s="40">
        <v>415889005</v>
      </c>
      <c r="I48" s="80">
        <v>0</v>
      </c>
      <c r="J48" s="46">
        <v>36.698300000000003</v>
      </c>
      <c r="K48" s="29">
        <f t="shared" si="0"/>
        <v>0</v>
      </c>
      <c r="L48" s="28">
        <f t="shared" si="2"/>
        <v>42.570028000000001</v>
      </c>
      <c r="M48" s="30">
        <f t="shared" si="3"/>
        <v>0</v>
      </c>
    </row>
    <row r="49" spans="1:13" x14ac:dyDescent="0.25">
      <c r="A49" s="26" t="s">
        <v>1424</v>
      </c>
      <c r="B49" s="25" t="s">
        <v>1389</v>
      </c>
      <c r="C49" s="26" t="str">
        <f t="shared" si="1"/>
        <v>00207</v>
      </c>
      <c r="D49" s="26">
        <v>3</v>
      </c>
      <c r="E49" s="75" t="s">
        <v>447</v>
      </c>
      <c r="F49" s="27" t="s">
        <v>1235</v>
      </c>
      <c r="G49" s="39" t="s">
        <v>9</v>
      </c>
      <c r="H49" s="40">
        <v>415889003</v>
      </c>
      <c r="I49" s="80">
        <v>0</v>
      </c>
      <c r="J49" s="46">
        <v>36.698300000000003</v>
      </c>
      <c r="K49" s="29">
        <f t="shared" si="0"/>
        <v>0</v>
      </c>
      <c r="L49" s="28">
        <f t="shared" si="2"/>
        <v>42.570028000000001</v>
      </c>
      <c r="M49" s="30">
        <f t="shared" si="3"/>
        <v>0</v>
      </c>
    </row>
    <row r="50" spans="1:13" x14ac:dyDescent="0.25">
      <c r="A50" s="26" t="s">
        <v>1424</v>
      </c>
      <c r="B50" s="25" t="s">
        <v>1389</v>
      </c>
      <c r="C50" s="26" t="str">
        <f t="shared" si="1"/>
        <v>00207</v>
      </c>
      <c r="D50" s="26">
        <v>4</v>
      </c>
      <c r="E50" s="75" t="s">
        <v>447</v>
      </c>
      <c r="F50" s="27" t="s">
        <v>1245</v>
      </c>
      <c r="G50" s="39" t="s">
        <v>11</v>
      </c>
      <c r="H50" s="40">
        <v>415889007</v>
      </c>
      <c r="I50" s="80">
        <v>0</v>
      </c>
      <c r="J50" s="46">
        <v>36.698300000000003</v>
      </c>
      <c r="K50" s="29">
        <f t="shared" si="0"/>
        <v>0</v>
      </c>
      <c r="L50" s="28">
        <f t="shared" si="2"/>
        <v>42.570028000000001</v>
      </c>
      <c r="M50" s="30">
        <f t="shared" si="3"/>
        <v>0</v>
      </c>
    </row>
    <row r="51" spans="1:13" x14ac:dyDescent="0.25">
      <c r="A51" s="26" t="s">
        <v>1424</v>
      </c>
      <c r="B51" s="25" t="s">
        <v>1389</v>
      </c>
      <c r="C51" s="26" t="str">
        <f t="shared" si="1"/>
        <v>06420</v>
      </c>
      <c r="D51" s="26">
        <v>1</v>
      </c>
      <c r="E51" s="75" t="s">
        <v>449</v>
      </c>
      <c r="F51" s="27" t="s">
        <v>1233</v>
      </c>
      <c r="G51" s="39" t="s">
        <v>12</v>
      </c>
      <c r="H51" s="40">
        <v>415889021</v>
      </c>
      <c r="I51" s="80">
        <v>0</v>
      </c>
      <c r="J51" s="46">
        <v>42.517200000000003</v>
      </c>
      <c r="K51" s="29">
        <f t="shared" si="0"/>
        <v>0</v>
      </c>
      <c r="L51" s="28">
        <f t="shared" si="2"/>
        <v>49.319952000000001</v>
      </c>
      <c r="M51" s="30">
        <f t="shared" si="3"/>
        <v>0</v>
      </c>
    </row>
    <row r="52" spans="1:13" x14ac:dyDescent="0.25">
      <c r="A52" s="26" t="s">
        <v>1424</v>
      </c>
      <c r="B52" s="25" t="s">
        <v>1389</v>
      </c>
      <c r="C52" s="26" t="str">
        <f t="shared" si="1"/>
        <v>06420</v>
      </c>
      <c r="D52" s="26">
        <v>2</v>
      </c>
      <c r="E52" s="75" t="s">
        <v>449</v>
      </c>
      <c r="F52" s="27" t="s">
        <v>1234</v>
      </c>
      <c r="G52" s="39" t="s">
        <v>14</v>
      </c>
      <c r="H52" s="40">
        <v>415889022</v>
      </c>
      <c r="I52" s="80">
        <v>0</v>
      </c>
      <c r="J52" s="46">
        <v>42.517200000000003</v>
      </c>
      <c r="K52" s="29">
        <f t="shared" si="0"/>
        <v>0</v>
      </c>
      <c r="L52" s="28">
        <f t="shared" si="2"/>
        <v>49.319952000000001</v>
      </c>
      <c r="M52" s="30">
        <f t="shared" si="3"/>
        <v>0</v>
      </c>
    </row>
    <row r="53" spans="1:13" x14ac:dyDescent="0.25">
      <c r="A53" s="26" t="s">
        <v>1424</v>
      </c>
      <c r="B53" s="25" t="s">
        <v>1389</v>
      </c>
      <c r="C53" s="26" t="str">
        <f t="shared" si="1"/>
        <v>06420</v>
      </c>
      <c r="D53" s="26">
        <v>3</v>
      </c>
      <c r="E53" s="75" t="s">
        <v>449</v>
      </c>
      <c r="F53" s="27" t="s">
        <v>1235</v>
      </c>
      <c r="G53" s="39" t="s">
        <v>13</v>
      </c>
      <c r="H53" s="40">
        <v>415889023</v>
      </c>
      <c r="I53" s="80">
        <v>0</v>
      </c>
      <c r="J53" s="46">
        <v>42.517200000000003</v>
      </c>
      <c r="K53" s="29">
        <f t="shared" si="0"/>
        <v>0</v>
      </c>
      <c r="L53" s="28">
        <f t="shared" si="2"/>
        <v>49.319952000000001</v>
      </c>
      <c r="M53" s="30">
        <f t="shared" si="3"/>
        <v>0</v>
      </c>
    </row>
    <row r="54" spans="1:13" x14ac:dyDescent="0.25">
      <c r="A54" s="26" t="s">
        <v>1424</v>
      </c>
      <c r="B54" s="25" t="s">
        <v>1389</v>
      </c>
      <c r="C54" s="26" t="str">
        <f t="shared" si="1"/>
        <v>06420</v>
      </c>
      <c r="D54" s="26">
        <v>4</v>
      </c>
      <c r="E54" s="75" t="s">
        <v>449</v>
      </c>
      <c r="F54" s="27" t="s">
        <v>1245</v>
      </c>
      <c r="G54" s="39" t="s">
        <v>15</v>
      </c>
      <c r="H54" s="40">
        <v>415889024</v>
      </c>
      <c r="I54" s="80">
        <v>0</v>
      </c>
      <c r="J54" s="46">
        <v>42.517200000000003</v>
      </c>
      <c r="K54" s="29">
        <f t="shared" si="0"/>
        <v>0</v>
      </c>
      <c r="L54" s="28">
        <f t="shared" si="2"/>
        <v>49.319952000000001</v>
      </c>
      <c r="M54" s="30">
        <f t="shared" si="3"/>
        <v>0</v>
      </c>
    </row>
    <row r="55" spans="1:13" x14ac:dyDescent="0.25">
      <c r="A55" s="26" t="s">
        <v>1424</v>
      </c>
      <c r="B55" s="25" t="s">
        <v>1389</v>
      </c>
      <c r="C55" s="26" t="str">
        <f t="shared" si="1"/>
        <v>A6156</v>
      </c>
      <c r="D55" s="26">
        <v>1</v>
      </c>
      <c r="E55" s="75" t="s">
        <v>452</v>
      </c>
      <c r="F55" s="27" t="s">
        <v>1233</v>
      </c>
      <c r="G55" s="39" t="s">
        <v>16</v>
      </c>
      <c r="H55" s="40">
        <v>415889029</v>
      </c>
      <c r="I55" s="80">
        <v>0</v>
      </c>
      <c r="J55" s="46">
        <v>42.517200000000003</v>
      </c>
      <c r="K55" s="29">
        <f t="shared" si="0"/>
        <v>0</v>
      </c>
      <c r="L55" s="28">
        <f t="shared" si="2"/>
        <v>49.319952000000001</v>
      </c>
      <c r="M55" s="30">
        <f t="shared" si="3"/>
        <v>0</v>
      </c>
    </row>
    <row r="56" spans="1:13" x14ac:dyDescent="0.25">
      <c r="A56" s="26" t="s">
        <v>1424</v>
      </c>
      <c r="B56" s="25" t="s">
        <v>1389</v>
      </c>
      <c r="C56" s="26" t="str">
        <f t="shared" si="1"/>
        <v>A6156</v>
      </c>
      <c r="D56" s="26">
        <v>2</v>
      </c>
      <c r="E56" s="75" t="s">
        <v>452</v>
      </c>
      <c r="F56" s="27" t="s">
        <v>1234</v>
      </c>
      <c r="G56" s="39" t="s">
        <v>18</v>
      </c>
      <c r="H56" s="40">
        <v>415889031</v>
      </c>
      <c r="I56" s="80">
        <v>0</v>
      </c>
      <c r="J56" s="46">
        <v>42.517200000000003</v>
      </c>
      <c r="K56" s="29">
        <f t="shared" si="0"/>
        <v>0</v>
      </c>
      <c r="L56" s="28">
        <f t="shared" si="2"/>
        <v>49.319952000000001</v>
      </c>
      <c r="M56" s="30">
        <f t="shared" si="3"/>
        <v>0</v>
      </c>
    </row>
    <row r="57" spans="1:13" x14ac:dyDescent="0.25">
      <c r="A57" s="26" t="s">
        <v>1424</v>
      </c>
      <c r="B57" s="25" t="s">
        <v>1389</v>
      </c>
      <c r="C57" s="26" t="str">
        <f t="shared" si="1"/>
        <v>A6156</v>
      </c>
      <c r="D57" s="26">
        <v>3</v>
      </c>
      <c r="E57" s="75" t="s">
        <v>452</v>
      </c>
      <c r="F57" s="27" t="s">
        <v>1235</v>
      </c>
      <c r="G57" s="39" t="s">
        <v>17</v>
      </c>
      <c r="H57" s="40">
        <v>415889030</v>
      </c>
      <c r="I57" s="80">
        <v>0</v>
      </c>
      <c r="J57" s="46">
        <v>42.517200000000003</v>
      </c>
      <c r="K57" s="29">
        <f t="shared" si="0"/>
        <v>0</v>
      </c>
      <c r="L57" s="28">
        <f t="shared" si="2"/>
        <v>49.319952000000001</v>
      </c>
      <c r="M57" s="30">
        <f t="shared" si="3"/>
        <v>0</v>
      </c>
    </row>
    <row r="58" spans="1:13" x14ac:dyDescent="0.25">
      <c r="A58" s="26" t="s">
        <v>1424</v>
      </c>
      <c r="B58" s="25" t="s">
        <v>1389</v>
      </c>
      <c r="C58" s="26" t="str">
        <f t="shared" si="1"/>
        <v>A6156</v>
      </c>
      <c r="D58" s="26">
        <v>4</v>
      </c>
      <c r="E58" s="75" t="s">
        <v>452</v>
      </c>
      <c r="F58" s="27" t="s">
        <v>1245</v>
      </c>
      <c r="G58" s="39" t="s">
        <v>19</v>
      </c>
      <c r="H58" s="40">
        <v>415889032</v>
      </c>
      <c r="I58" s="80">
        <v>0</v>
      </c>
      <c r="J58" s="46">
        <v>42.517200000000003</v>
      </c>
      <c r="K58" s="29">
        <f t="shared" si="0"/>
        <v>0</v>
      </c>
      <c r="L58" s="28">
        <f t="shared" si="2"/>
        <v>49.319952000000001</v>
      </c>
      <c r="M58" s="30">
        <f t="shared" si="3"/>
        <v>0</v>
      </c>
    </row>
    <row r="59" spans="1:13" x14ac:dyDescent="0.25">
      <c r="A59" s="26" t="s">
        <v>1424</v>
      </c>
      <c r="B59" s="25" t="s">
        <v>1389</v>
      </c>
      <c r="C59" s="26" t="str">
        <f t="shared" si="1"/>
        <v>05172</v>
      </c>
      <c r="D59" s="26">
        <v>1</v>
      </c>
      <c r="E59" s="75" t="s">
        <v>454</v>
      </c>
      <c r="F59" s="27" t="s">
        <v>1233</v>
      </c>
      <c r="G59" s="39" t="s">
        <v>20</v>
      </c>
      <c r="H59" s="40">
        <v>415889002</v>
      </c>
      <c r="I59" s="80">
        <v>0</v>
      </c>
      <c r="J59" s="46">
        <v>42.517200000000003</v>
      </c>
      <c r="K59" s="29">
        <f t="shared" si="0"/>
        <v>0</v>
      </c>
      <c r="L59" s="28">
        <f t="shared" si="2"/>
        <v>49.319952000000001</v>
      </c>
      <c r="M59" s="30">
        <f t="shared" si="3"/>
        <v>0</v>
      </c>
    </row>
    <row r="60" spans="1:13" x14ac:dyDescent="0.25">
      <c r="A60" s="26" t="s">
        <v>1424</v>
      </c>
      <c r="B60" s="25" t="s">
        <v>1389</v>
      </c>
      <c r="C60" s="26" t="str">
        <f t="shared" si="1"/>
        <v>05172</v>
      </c>
      <c r="D60" s="26">
        <v>2</v>
      </c>
      <c r="E60" s="75" t="s">
        <v>454</v>
      </c>
      <c r="F60" s="27" t="s">
        <v>1234</v>
      </c>
      <c r="G60" s="39" t="s">
        <v>22</v>
      </c>
      <c r="H60" s="40">
        <v>415889006</v>
      </c>
      <c r="I60" s="80">
        <v>0</v>
      </c>
      <c r="J60" s="46">
        <v>42.517200000000003</v>
      </c>
      <c r="K60" s="29">
        <f t="shared" si="0"/>
        <v>0</v>
      </c>
      <c r="L60" s="28">
        <f t="shared" si="2"/>
        <v>49.319952000000001</v>
      </c>
      <c r="M60" s="30">
        <f t="shared" si="3"/>
        <v>0</v>
      </c>
    </row>
    <row r="61" spans="1:13" x14ac:dyDescent="0.25">
      <c r="A61" s="26" t="s">
        <v>1424</v>
      </c>
      <c r="B61" s="25" t="s">
        <v>1389</v>
      </c>
      <c r="C61" s="26" t="str">
        <f t="shared" si="1"/>
        <v>05172</v>
      </c>
      <c r="D61" s="26">
        <v>3</v>
      </c>
      <c r="E61" s="75" t="s">
        <v>454</v>
      </c>
      <c r="F61" s="27" t="s">
        <v>1235</v>
      </c>
      <c r="G61" s="39" t="s">
        <v>21</v>
      </c>
      <c r="H61" s="40">
        <v>415889004</v>
      </c>
      <c r="I61" s="80">
        <v>0</v>
      </c>
      <c r="J61" s="46">
        <v>42.517200000000003</v>
      </c>
      <c r="K61" s="29">
        <f t="shared" si="0"/>
        <v>0</v>
      </c>
      <c r="L61" s="28">
        <f t="shared" si="2"/>
        <v>49.319952000000001</v>
      </c>
      <c r="M61" s="30">
        <f t="shared" si="3"/>
        <v>0</v>
      </c>
    </row>
    <row r="62" spans="1:13" x14ac:dyDescent="0.25">
      <c r="A62" s="26" t="s">
        <v>1424</v>
      </c>
      <c r="B62" s="25" t="s">
        <v>1389</v>
      </c>
      <c r="C62" s="26" t="str">
        <f t="shared" si="1"/>
        <v>05172</v>
      </c>
      <c r="D62" s="26">
        <v>4</v>
      </c>
      <c r="E62" s="75" t="s">
        <v>454</v>
      </c>
      <c r="F62" s="27" t="s">
        <v>1245</v>
      </c>
      <c r="G62" s="39" t="s">
        <v>23</v>
      </c>
      <c r="H62" s="40">
        <v>415889008</v>
      </c>
      <c r="I62" s="80">
        <v>0</v>
      </c>
      <c r="J62" s="46">
        <v>42.517200000000003</v>
      </c>
      <c r="K62" s="29">
        <f t="shared" si="0"/>
        <v>0</v>
      </c>
      <c r="L62" s="28">
        <f t="shared" si="2"/>
        <v>49.319952000000001</v>
      </c>
      <c r="M62" s="30">
        <f t="shared" si="3"/>
        <v>0</v>
      </c>
    </row>
    <row r="63" spans="1:13" x14ac:dyDescent="0.25">
      <c r="A63" s="26" t="s">
        <v>1424</v>
      </c>
      <c r="B63" s="25" t="s">
        <v>1389</v>
      </c>
      <c r="C63" s="26" t="str">
        <f t="shared" si="1"/>
        <v>05508</v>
      </c>
      <c r="D63" s="26">
        <v>1</v>
      </c>
      <c r="E63" s="75" t="s">
        <v>455</v>
      </c>
      <c r="F63" s="27" t="s">
        <v>1233</v>
      </c>
      <c r="G63" s="39" t="s">
        <v>24</v>
      </c>
      <c r="H63" s="40">
        <v>415889011</v>
      </c>
      <c r="I63" s="80">
        <v>0</v>
      </c>
      <c r="J63" s="46">
        <v>42.517200000000003</v>
      </c>
      <c r="K63" s="29">
        <f t="shared" si="0"/>
        <v>0</v>
      </c>
      <c r="L63" s="28">
        <f t="shared" si="2"/>
        <v>49.319952000000001</v>
      </c>
      <c r="M63" s="30">
        <f t="shared" si="3"/>
        <v>0</v>
      </c>
    </row>
    <row r="64" spans="1:13" x14ac:dyDescent="0.25">
      <c r="A64" s="26" t="s">
        <v>1424</v>
      </c>
      <c r="B64" s="25" t="s">
        <v>1389</v>
      </c>
      <c r="C64" s="26" t="str">
        <f t="shared" si="1"/>
        <v>05508</v>
      </c>
      <c r="D64" s="26">
        <v>2</v>
      </c>
      <c r="E64" s="75" t="s">
        <v>455</v>
      </c>
      <c r="F64" s="27" t="s">
        <v>1234</v>
      </c>
      <c r="G64" s="39" t="s">
        <v>26</v>
      </c>
      <c r="H64" s="40">
        <v>415889017</v>
      </c>
      <c r="I64" s="80">
        <v>0</v>
      </c>
      <c r="J64" s="46">
        <v>42.517200000000003</v>
      </c>
      <c r="K64" s="29">
        <f t="shared" si="0"/>
        <v>0</v>
      </c>
      <c r="L64" s="28">
        <f t="shared" si="2"/>
        <v>49.319952000000001</v>
      </c>
      <c r="M64" s="30">
        <f t="shared" si="3"/>
        <v>0</v>
      </c>
    </row>
    <row r="65" spans="1:13" x14ac:dyDescent="0.25">
      <c r="A65" s="26" t="s">
        <v>1424</v>
      </c>
      <c r="B65" s="25" t="s">
        <v>1389</v>
      </c>
      <c r="C65" s="26" t="str">
        <f t="shared" si="1"/>
        <v>05508</v>
      </c>
      <c r="D65" s="26">
        <v>3</v>
      </c>
      <c r="E65" s="75" t="s">
        <v>455</v>
      </c>
      <c r="F65" s="27" t="s">
        <v>1235</v>
      </c>
      <c r="G65" s="39" t="s">
        <v>25</v>
      </c>
      <c r="H65" s="40">
        <v>415889014</v>
      </c>
      <c r="I65" s="80">
        <v>0</v>
      </c>
      <c r="J65" s="46">
        <v>42.517200000000003</v>
      </c>
      <c r="K65" s="29">
        <f t="shared" si="0"/>
        <v>0</v>
      </c>
      <c r="L65" s="28">
        <f t="shared" si="2"/>
        <v>49.319952000000001</v>
      </c>
      <c r="M65" s="30">
        <f t="shared" si="3"/>
        <v>0</v>
      </c>
    </row>
    <row r="66" spans="1:13" x14ac:dyDescent="0.25">
      <c r="A66" s="26" t="s">
        <v>1424</v>
      </c>
      <c r="B66" s="25" t="s">
        <v>1389</v>
      </c>
      <c r="C66" s="26" t="str">
        <f t="shared" si="1"/>
        <v>05508</v>
      </c>
      <c r="D66" s="26">
        <v>4</v>
      </c>
      <c r="E66" s="75" t="s">
        <v>455</v>
      </c>
      <c r="F66" s="27" t="s">
        <v>1245</v>
      </c>
      <c r="G66" s="39" t="s">
        <v>27</v>
      </c>
      <c r="H66" s="40">
        <v>415889020</v>
      </c>
      <c r="I66" s="80">
        <v>0</v>
      </c>
      <c r="J66" s="46">
        <v>42.517200000000003</v>
      </c>
      <c r="K66" s="29">
        <f t="shared" si="0"/>
        <v>0</v>
      </c>
      <c r="L66" s="28">
        <f t="shared" si="2"/>
        <v>49.319952000000001</v>
      </c>
      <c r="M66" s="30">
        <f t="shared" si="3"/>
        <v>0</v>
      </c>
    </row>
    <row r="67" spans="1:13" x14ac:dyDescent="0.25">
      <c r="A67" s="26" t="s">
        <v>1424</v>
      </c>
      <c r="B67" s="25" t="s">
        <v>1389</v>
      </c>
      <c r="C67" s="26" t="str">
        <f t="shared" si="1"/>
        <v>01307</v>
      </c>
      <c r="D67" s="26">
        <v>1</v>
      </c>
      <c r="E67" s="75" t="s">
        <v>456</v>
      </c>
      <c r="F67" s="27" t="s">
        <v>1233</v>
      </c>
      <c r="G67" s="39" t="s">
        <v>28</v>
      </c>
      <c r="H67" s="40">
        <v>415889009</v>
      </c>
      <c r="I67" s="80">
        <v>0</v>
      </c>
      <c r="J67" s="46">
        <v>42.517200000000003</v>
      </c>
      <c r="K67" s="29">
        <f t="shared" si="0"/>
        <v>0</v>
      </c>
      <c r="L67" s="28">
        <f t="shared" si="2"/>
        <v>49.319952000000001</v>
      </c>
      <c r="M67" s="30">
        <f t="shared" si="3"/>
        <v>0</v>
      </c>
    </row>
    <row r="68" spans="1:13" x14ac:dyDescent="0.25">
      <c r="A68" s="26" t="s">
        <v>1424</v>
      </c>
      <c r="B68" s="25" t="s">
        <v>1389</v>
      </c>
      <c r="C68" s="26" t="str">
        <f t="shared" si="1"/>
        <v>01307</v>
      </c>
      <c r="D68" s="26">
        <v>2</v>
      </c>
      <c r="E68" s="75" t="s">
        <v>456</v>
      </c>
      <c r="F68" s="27" t="s">
        <v>1234</v>
      </c>
      <c r="G68" s="39" t="s">
        <v>30</v>
      </c>
      <c r="H68" s="40">
        <v>415889015</v>
      </c>
      <c r="I68" s="80">
        <v>0</v>
      </c>
      <c r="J68" s="46">
        <v>42.517200000000003</v>
      </c>
      <c r="K68" s="29">
        <f t="shared" si="0"/>
        <v>0</v>
      </c>
      <c r="L68" s="28">
        <f t="shared" si="2"/>
        <v>49.319952000000001</v>
      </c>
      <c r="M68" s="30">
        <f t="shared" si="3"/>
        <v>0</v>
      </c>
    </row>
    <row r="69" spans="1:13" x14ac:dyDescent="0.25">
      <c r="A69" s="26" t="s">
        <v>1424</v>
      </c>
      <c r="B69" s="25" t="s">
        <v>1389</v>
      </c>
      <c r="C69" s="26" t="str">
        <f t="shared" si="1"/>
        <v>01307</v>
      </c>
      <c r="D69" s="26">
        <v>3</v>
      </c>
      <c r="E69" s="75" t="s">
        <v>456</v>
      </c>
      <c r="F69" s="27" t="s">
        <v>1235</v>
      </c>
      <c r="G69" s="39" t="s">
        <v>29</v>
      </c>
      <c r="H69" s="40">
        <v>415889012</v>
      </c>
      <c r="I69" s="80">
        <v>0</v>
      </c>
      <c r="J69" s="46">
        <v>42.517200000000003</v>
      </c>
      <c r="K69" s="29">
        <f t="shared" si="0"/>
        <v>0</v>
      </c>
      <c r="L69" s="28">
        <f t="shared" si="2"/>
        <v>49.319952000000001</v>
      </c>
      <c r="M69" s="30">
        <f t="shared" si="3"/>
        <v>0</v>
      </c>
    </row>
    <row r="70" spans="1:13" x14ac:dyDescent="0.25">
      <c r="A70" s="26" t="s">
        <v>1424</v>
      </c>
      <c r="B70" s="25" t="s">
        <v>1389</v>
      </c>
      <c r="C70" s="26" t="str">
        <f t="shared" si="1"/>
        <v>01307</v>
      </c>
      <c r="D70" s="26">
        <v>4</v>
      </c>
      <c r="E70" s="75" t="s">
        <v>456</v>
      </c>
      <c r="F70" s="27" t="s">
        <v>1245</v>
      </c>
      <c r="G70" s="39" t="s">
        <v>31</v>
      </c>
      <c r="H70" s="40">
        <v>415889018</v>
      </c>
      <c r="I70" s="80">
        <v>0</v>
      </c>
      <c r="J70" s="46">
        <v>42.517200000000003</v>
      </c>
      <c r="K70" s="29">
        <f t="shared" si="0"/>
        <v>0</v>
      </c>
      <c r="L70" s="28">
        <f t="shared" si="2"/>
        <v>49.319952000000001</v>
      </c>
      <c r="M70" s="30">
        <f t="shared" si="3"/>
        <v>0</v>
      </c>
    </row>
    <row r="71" spans="1:13" x14ac:dyDescent="0.25">
      <c r="A71" s="26" t="s">
        <v>1425</v>
      </c>
      <c r="B71" s="25" t="s">
        <v>1390</v>
      </c>
      <c r="C71" s="26" t="str">
        <f t="shared" si="1"/>
        <v>02820</v>
      </c>
      <c r="D71" s="26">
        <v>1</v>
      </c>
      <c r="E71" s="75" t="s">
        <v>445</v>
      </c>
      <c r="F71" s="27" t="s">
        <v>1237</v>
      </c>
      <c r="G71" s="39" t="s">
        <v>397</v>
      </c>
      <c r="H71" s="40">
        <v>415910004</v>
      </c>
      <c r="I71" s="80">
        <v>0</v>
      </c>
      <c r="J71" s="46">
        <v>45.267200000000003</v>
      </c>
      <c r="K71" s="29">
        <f t="shared" ref="K71:K134" si="4">I71*J71</f>
        <v>0</v>
      </c>
      <c r="L71" s="28">
        <f t="shared" si="2"/>
        <v>52.509951999999998</v>
      </c>
      <c r="M71" s="30">
        <f t="shared" si="3"/>
        <v>0</v>
      </c>
    </row>
    <row r="72" spans="1:13" x14ac:dyDescent="0.25">
      <c r="A72" s="26" t="s">
        <v>1425</v>
      </c>
      <c r="B72" s="25" t="s">
        <v>1390</v>
      </c>
      <c r="C72" s="26" t="str">
        <f t="shared" ref="C72:C135" si="5">RIGHT(G72,5)</f>
        <v>02820</v>
      </c>
      <c r="D72" s="26">
        <v>2</v>
      </c>
      <c r="E72" s="75" t="s">
        <v>445</v>
      </c>
      <c r="F72" s="27" t="s">
        <v>1238</v>
      </c>
      <c r="G72" s="39" t="s">
        <v>398</v>
      </c>
      <c r="H72" s="40">
        <v>415910005</v>
      </c>
      <c r="I72" s="80">
        <v>0</v>
      </c>
      <c r="J72" s="46">
        <v>45.267200000000003</v>
      </c>
      <c r="K72" s="29">
        <f t="shared" si="4"/>
        <v>0</v>
      </c>
      <c r="L72" s="28">
        <f t="shared" ref="L72:L135" si="6">+J72*1.16</f>
        <v>52.509951999999998</v>
      </c>
      <c r="M72" s="30">
        <f t="shared" ref="M72:M135" si="7">+I72*L72</f>
        <v>0</v>
      </c>
    </row>
    <row r="73" spans="1:13" x14ac:dyDescent="0.25">
      <c r="A73" s="26" t="s">
        <v>1425</v>
      </c>
      <c r="B73" s="25" t="s">
        <v>1390</v>
      </c>
      <c r="C73" s="26" t="str">
        <f t="shared" si="5"/>
        <v>02820</v>
      </c>
      <c r="D73" s="26">
        <v>3</v>
      </c>
      <c r="E73" s="75" t="s">
        <v>445</v>
      </c>
      <c r="F73" s="27" t="s">
        <v>1239</v>
      </c>
      <c r="G73" s="39" t="s">
        <v>399</v>
      </c>
      <c r="H73" s="40">
        <v>415910006</v>
      </c>
      <c r="I73" s="80">
        <v>0</v>
      </c>
      <c r="J73" s="46">
        <v>45.267200000000003</v>
      </c>
      <c r="K73" s="29">
        <f t="shared" si="4"/>
        <v>0</v>
      </c>
      <c r="L73" s="28">
        <f t="shared" si="6"/>
        <v>52.509951999999998</v>
      </c>
      <c r="M73" s="30">
        <f t="shared" si="7"/>
        <v>0</v>
      </c>
    </row>
    <row r="74" spans="1:13" x14ac:dyDescent="0.25">
      <c r="A74" s="26" t="s">
        <v>1425</v>
      </c>
      <c r="B74" s="25" t="s">
        <v>1390</v>
      </c>
      <c r="C74" s="26" t="str">
        <f t="shared" si="5"/>
        <v>00207</v>
      </c>
      <c r="D74" s="26">
        <v>1</v>
      </c>
      <c r="E74" s="75" t="s">
        <v>447</v>
      </c>
      <c r="F74" s="27" t="s">
        <v>1237</v>
      </c>
      <c r="G74" s="39" t="s">
        <v>400</v>
      </c>
      <c r="H74" s="40">
        <v>415910001</v>
      </c>
      <c r="I74" s="80">
        <v>0</v>
      </c>
      <c r="J74" s="46">
        <v>38.799999999999997</v>
      </c>
      <c r="K74" s="29">
        <f t="shared" si="4"/>
        <v>0</v>
      </c>
      <c r="L74" s="28">
        <f t="shared" si="6"/>
        <v>45.007999999999996</v>
      </c>
      <c r="M74" s="30">
        <f t="shared" si="7"/>
        <v>0</v>
      </c>
    </row>
    <row r="75" spans="1:13" x14ac:dyDescent="0.25">
      <c r="A75" s="26" t="s">
        <v>1425</v>
      </c>
      <c r="B75" s="25" t="s">
        <v>1390</v>
      </c>
      <c r="C75" s="26" t="str">
        <f t="shared" si="5"/>
        <v>00207</v>
      </c>
      <c r="D75" s="26">
        <v>2</v>
      </c>
      <c r="E75" s="75" t="s">
        <v>447</v>
      </c>
      <c r="F75" s="27" t="s">
        <v>1238</v>
      </c>
      <c r="G75" s="39" t="s">
        <v>401</v>
      </c>
      <c r="H75" s="40">
        <v>415910002</v>
      </c>
      <c r="I75" s="80">
        <v>0</v>
      </c>
      <c r="J75" s="46">
        <v>38.799999999999997</v>
      </c>
      <c r="K75" s="29">
        <f t="shared" si="4"/>
        <v>0</v>
      </c>
      <c r="L75" s="28">
        <f t="shared" si="6"/>
        <v>45.007999999999996</v>
      </c>
      <c r="M75" s="30">
        <f t="shared" si="7"/>
        <v>0</v>
      </c>
    </row>
    <row r="76" spans="1:13" x14ac:dyDescent="0.25">
      <c r="A76" s="26" t="s">
        <v>1425</v>
      </c>
      <c r="B76" s="25" t="s">
        <v>1390</v>
      </c>
      <c r="C76" s="26" t="str">
        <f t="shared" si="5"/>
        <v>00207</v>
      </c>
      <c r="D76" s="26">
        <v>3</v>
      </c>
      <c r="E76" s="75" t="s">
        <v>447</v>
      </c>
      <c r="F76" s="27" t="s">
        <v>1239</v>
      </c>
      <c r="G76" s="39" t="s">
        <v>402</v>
      </c>
      <c r="H76" s="40">
        <v>415910003</v>
      </c>
      <c r="I76" s="80">
        <v>0</v>
      </c>
      <c r="J76" s="46">
        <v>38.799999999999997</v>
      </c>
      <c r="K76" s="29">
        <f t="shared" si="4"/>
        <v>0</v>
      </c>
      <c r="L76" s="28">
        <f t="shared" si="6"/>
        <v>45.007999999999996</v>
      </c>
      <c r="M76" s="30">
        <f t="shared" si="7"/>
        <v>0</v>
      </c>
    </row>
    <row r="77" spans="1:13" x14ac:dyDescent="0.25">
      <c r="A77" s="26" t="s">
        <v>1425</v>
      </c>
      <c r="B77" s="25" t="s">
        <v>1390</v>
      </c>
      <c r="C77" s="26" t="str">
        <f t="shared" si="5"/>
        <v>04000</v>
      </c>
      <c r="D77" s="26">
        <v>1</v>
      </c>
      <c r="E77" s="75" t="s">
        <v>450</v>
      </c>
      <c r="F77" s="27" t="s">
        <v>1237</v>
      </c>
      <c r="G77" s="39" t="s">
        <v>403</v>
      </c>
      <c r="H77" s="40">
        <v>415910019</v>
      </c>
      <c r="I77" s="80">
        <v>0</v>
      </c>
      <c r="J77" s="46">
        <v>45.267200000000003</v>
      </c>
      <c r="K77" s="29">
        <f t="shared" si="4"/>
        <v>0</v>
      </c>
      <c r="L77" s="28">
        <f t="shared" si="6"/>
        <v>52.509951999999998</v>
      </c>
      <c r="M77" s="30">
        <f t="shared" si="7"/>
        <v>0</v>
      </c>
    </row>
    <row r="78" spans="1:13" x14ac:dyDescent="0.25">
      <c r="A78" s="26" t="s">
        <v>1425</v>
      </c>
      <c r="B78" s="25" t="s">
        <v>1390</v>
      </c>
      <c r="C78" s="26" t="str">
        <f t="shared" si="5"/>
        <v>04000</v>
      </c>
      <c r="D78" s="26">
        <v>2</v>
      </c>
      <c r="E78" s="75" t="s">
        <v>450</v>
      </c>
      <c r="F78" s="27" t="s">
        <v>1238</v>
      </c>
      <c r="G78" s="39" t="s">
        <v>404</v>
      </c>
      <c r="H78" s="40">
        <v>415910020</v>
      </c>
      <c r="I78" s="80">
        <v>0</v>
      </c>
      <c r="J78" s="46">
        <v>45.267200000000003</v>
      </c>
      <c r="K78" s="29">
        <f t="shared" si="4"/>
        <v>0</v>
      </c>
      <c r="L78" s="28">
        <f t="shared" si="6"/>
        <v>52.509951999999998</v>
      </c>
      <c r="M78" s="30">
        <f t="shared" si="7"/>
        <v>0</v>
      </c>
    </row>
    <row r="79" spans="1:13" x14ac:dyDescent="0.25">
      <c r="A79" s="26" t="s">
        <v>1425</v>
      </c>
      <c r="B79" s="25" t="s">
        <v>1390</v>
      </c>
      <c r="C79" s="26" t="str">
        <f t="shared" si="5"/>
        <v>04000</v>
      </c>
      <c r="D79" s="26">
        <v>3</v>
      </c>
      <c r="E79" s="75" t="s">
        <v>450</v>
      </c>
      <c r="F79" s="27" t="s">
        <v>1239</v>
      </c>
      <c r="G79" s="39" t="s">
        <v>405</v>
      </c>
      <c r="H79" s="40">
        <v>415910021</v>
      </c>
      <c r="I79" s="80">
        <v>0</v>
      </c>
      <c r="J79" s="46">
        <v>45.267200000000003</v>
      </c>
      <c r="K79" s="29">
        <f t="shared" si="4"/>
        <v>0</v>
      </c>
      <c r="L79" s="28">
        <f t="shared" si="6"/>
        <v>52.509951999999998</v>
      </c>
      <c r="M79" s="30">
        <f t="shared" si="7"/>
        <v>0</v>
      </c>
    </row>
    <row r="80" spans="1:13" x14ac:dyDescent="0.25">
      <c r="A80" s="26" t="s">
        <v>1425</v>
      </c>
      <c r="B80" s="25" t="s">
        <v>1390</v>
      </c>
      <c r="C80" s="26" t="str">
        <f t="shared" si="5"/>
        <v>05264</v>
      </c>
      <c r="D80" s="26">
        <v>1</v>
      </c>
      <c r="E80" s="75" t="s">
        <v>451</v>
      </c>
      <c r="F80" s="27" t="s">
        <v>1237</v>
      </c>
      <c r="G80" s="39" t="s">
        <v>406</v>
      </c>
      <c r="H80" s="40">
        <v>415910016</v>
      </c>
      <c r="I80" s="80">
        <v>0</v>
      </c>
      <c r="J80" s="46">
        <v>45.267200000000003</v>
      </c>
      <c r="K80" s="29">
        <f t="shared" si="4"/>
        <v>0</v>
      </c>
      <c r="L80" s="28">
        <f t="shared" si="6"/>
        <v>52.509951999999998</v>
      </c>
      <c r="M80" s="30">
        <f t="shared" si="7"/>
        <v>0</v>
      </c>
    </row>
    <row r="81" spans="1:13" x14ac:dyDescent="0.25">
      <c r="A81" s="26" t="s">
        <v>1425</v>
      </c>
      <c r="B81" s="25" t="s">
        <v>1390</v>
      </c>
      <c r="C81" s="26" t="str">
        <f t="shared" si="5"/>
        <v>05264</v>
      </c>
      <c r="D81" s="26">
        <v>2</v>
      </c>
      <c r="E81" s="75" t="s">
        <v>451</v>
      </c>
      <c r="F81" s="27" t="s">
        <v>1238</v>
      </c>
      <c r="G81" s="39" t="s">
        <v>407</v>
      </c>
      <c r="H81" s="40">
        <v>415910017</v>
      </c>
      <c r="I81" s="80">
        <v>0</v>
      </c>
      <c r="J81" s="46">
        <v>45.267200000000003</v>
      </c>
      <c r="K81" s="29">
        <f t="shared" si="4"/>
        <v>0</v>
      </c>
      <c r="L81" s="28">
        <f t="shared" si="6"/>
        <v>52.509951999999998</v>
      </c>
      <c r="M81" s="30">
        <f t="shared" si="7"/>
        <v>0</v>
      </c>
    </row>
    <row r="82" spans="1:13" x14ac:dyDescent="0.25">
      <c r="A82" s="26" t="s">
        <v>1425</v>
      </c>
      <c r="B82" s="25" t="s">
        <v>1390</v>
      </c>
      <c r="C82" s="26" t="str">
        <f t="shared" si="5"/>
        <v>05264</v>
      </c>
      <c r="D82" s="26">
        <v>3</v>
      </c>
      <c r="E82" s="75" t="s">
        <v>451</v>
      </c>
      <c r="F82" s="27" t="s">
        <v>1239</v>
      </c>
      <c r="G82" s="39" t="s">
        <v>408</v>
      </c>
      <c r="H82" s="40">
        <v>415910018</v>
      </c>
      <c r="I82" s="80">
        <v>0</v>
      </c>
      <c r="J82" s="46">
        <v>45.267200000000003</v>
      </c>
      <c r="K82" s="29">
        <f t="shared" si="4"/>
        <v>0</v>
      </c>
      <c r="L82" s="28">
        <f t="shared" si="6"/>
        <v>52.509951999999998</v>
      </c>
      <c r="M82" s="30">
        <f t="shared" si="7"/>
        <v>0</v>
      </c>
    </row>
    <row r="83" spans="1:13" x14ac:dyDescent="0.25">
      <c r="A83" s="26" t="s">
        <v>1425</v>
      </c>
      <c r="B83" s="25" t="s">
        <v>1390</v>
      </c>
      <c r="C83" s="26" t="str">
        <f t="shared" si="5"/>
        <v>06560</v>
      </c>
      <c r="D83" s="26">
        <v>1</v>
      </c>
      <c r="E83" s="75" t="s">
        <v>453</v>
      </c>
      <c r="F83" s="27" t="s">
        <v>1237</v>
      </c>
      <c r="G83" s="39" t="s">
        <v>409</v>
      </c>
      <c r="H83" s="40">
        <v>415910007</v>
      </c>
      <c r="I83" s="80">
        <v>0</v>
      </c>
      <c r="J83" s="46">
        <v>45.267200000000003</v>
      </c>
      <c r="K83" s="29">
        <f t="shared" si="4"/>
        <v>0</v>
      </c>
      <c r="L83" s="28">
        <f t="shared" si="6"/>
        <v>52.509951999999998</v>
      </c>
      <c r="M83" s="30">
        <f t="shared" si="7"/>
        <v>0</v>
      </c>
    </row>
    <row r="84" spans="1:13" x14ac:dyDescent="0.25">
      <c r="A84" s="26" t="s">
        <v>1425</v>
      </c>
      <c r="B84" s="25" t="s">
        <v>1390</v>
      </c>
      <c r="C84" s="26" t="str">
        <f t="shared" si="5"/>
        <v>06560</v>
      </c>
      <c r="D84" s="26">
        <v>2</v>
      </c>
      <c r="E84" s="75" t="s">
        <v>453</v>
      </c>
      <c r="F84" s="27" t="s">
        <v>1238</v>
      </c>
      <c r="G84" s="39" t="s">
        <v>410</v>
      </c>
      <c r="H84" s="40">
        <v>415910008</v>
      </c>
      <c r="I84" s="80">
        <v>0</v>
      </c>
      <c r="J84" s="46">
        <v>45.267200000000003</v>
      </c>
      <c r="K84" s="29">
        <f t="shared" si="4"/>
        <v>0</v>
      </c>
      <c r="L84" s="28">
        <f t="shared" si="6"/>
        <v>52.509951999999998</v>
      </c>
      <c r="M84" s="30">
        <f t="shared" si="7"/>
        <v>0</v>
      </c>
    </row>
    <row r="85" spans="1:13" x14ac:dyDescent="0.25">
      <c r="A85" s="26" t="s">
        <v>1425</v>
      </c>
      <c r="B85" s="25" t="s">
        <v>1390</v>
      </c>
      <c r="C85" s="26" t="str">
        <f t="shared" si="5"/>
        <v>06560</v>
      </c>
      <c r="D85" s="26">
        <v>3</v>
      </c>
      <c r="E85" s="75" t="s">
        <v>453</v>
      </c>
      <c r="F85" s="27" t="s">
        <v>1239</v>
      </c>
      <c r="G85" s="39" t="s">
        <v>411</v>
      </c>
      <c r="H85" s="40">
        <v>415910009</v>
      </c>
      <c r="I85" s="80">
        <v>0</v>
      </c>
      <c r="J85" s="46">
        <v>45.267200000000003</v>
      </c>
      <c r="K85" s="29">
        <f t="shared" si="4"/>
        <v>0</v>
      </c>
      <c r="L85" s="28">
        <f t="shared" si="6"/>
        <v>52.509951999999998</v>
      </c>
      <c r="M85" s="30">
        <f t="shared" si="7"/>
        <v>0</v>
      </c>
    </row>
    <row r="86" spans="1:13" x14ac:dyDescent="0.25">
      <c r="A86" s="26" t="s">
        <v>1425</v>
      </c>
      <c r="B86" s="25" t="s">
        <v>1390</v>
      </c>
      <c r="C86" s="26" t="str">
        <f t="shared" si="5"/>
        <v>05508</v>
      </c>
      <c r="D86" s="26">
        <v>1</v>
      </c>
      <c r="E86" s="75" t="s">
        <v>455</v>
      </c>
      <c r="F86" s="27" t="s">
        <v>1237</v>
      </c>
      <c r="G86" s="39" t="s">
        <v>412</v>
      </c>
      <c r="H86" s="40">
        <v>415910010</v>
      </c>
      <c r="I86" s="80">
        <v>0</v>
      </c>
      <c r="J86" s="46">
        <v>45.267200000000003</v>
      </c>
      <c r="K86" s="29">
        <f t="shared" si="4"/>
        <v>0</v>
      </c>
      <c r="L86" s="28">
        <f t="shared" si="6"/>
        <v>52.509951999999998</v>
      </c>
      <c r="M86" s="30">
        <f t="shared" si="7"/>
        <v>0</v>
      </c>
    </row>
    <row r="87" spans="1:13" x14ac:dyDescent="0.25">
      <c r="A87" s="26" t="s">
        <v>1425</v>
      </c>
      <c r="B87" s="25" t="s">
        <v>1390</v>
      </c>
      <c r="C87" s="26" t="str">
        <f t="shared" si="5"/>
        <v>05508</v>
      </c>
      <c r="D87" s="26">
        <v>2</v>
      </c>
      <c r="E87" s="75" t="s">
        <v>455</v>
      </c>
      <c r="F87" s="27" t="s">
        <v>1238</v>
      </c>
      <c r="G87" s="39" t="s">
        <v>413</v>
      </c>
      <c r="H87" s="40">
        <v>415910011</v>
      </c>
      <c r="I87" s="80">
        <v>0</v>
      </c>
      <c r="J87" s="46">
        <v>45.267200000000003</v>
      </c>
      <c r="K87" s="29">
        <f t="shared" si="4"/>
        <v>0</v>
      </c>
      <c r="L87" s="28">
        <f t="shared" si="6"/>
        <v>52.509951999999998</v>
      </c>
      <c r="M87" s="30">
        <f t="shared" si="7"/>
        <v>0</v>
      </c>
    </row>
    <row r="88" spans="1:13" x14ac:dyDescent="0.25">
      <c r="A88" s="26" t="s">
        <v>1425</v>
      </c>
      <c r="B88" s="25" t="s">
        <v>1390</v>
      </c>
      <c r="C88" s="26" t="str">
        <f t="shared" si="5"/>
        <v>05508</v>
      </c>
      <c r="D88" s="26">
        <v>3</v>
      </c>
      <c r="E88" s="75" t="s">
        <v>455</v>
      </c>
      <c r="F88" s="27" t="s">
        <v>1239</v>
      </c>
      <c r="G88" s="39" t="s">
        <v>414</v>
      </c>
      <c r="H88" s="40">
        <v>415910012</v>
      </c>
      <c r="I88" s="80">
        <v>0</v>
      </c>
      <c r="J88" s="46">
        <v>45.267200000000003</v>
      </c>
      <c r="K88" s="29">
        <f t="shared" si="4"/>
        <v>0</v>
      </c>
      <c r="L88" s="28">
        <f t="shared" si="6"/>
        <v>52.509951999999998</v>
      </c>
      <c r="M88" s="30">
        <f t="shared" si="7"/>
        <v>0</v>
      </c>
    </row>
    <row r="89" spans="1:13" x14ac:dyDescent="0.25">
      <c r="A89" s="26" t="s">
        <v>1425</v>
      </c>
      <c r="B89" s="25" t="s">
        <v>1390</v>
      </c>
      <c r="C89" s="26" t="str">
        <f t="shared" si="5"/>
        <v>A5432</v>
      </c>
      <c r="D89" s="26">
        <v>1</v>
      </c>
      <c r="E89" s="75" t="s">
        <v>458</v>
      </c>
      <c r="F89" s="27" t="s">
        <v>1237</v>
      </c>
      <c r="G89" s="39" t="s">
        <v>415</v>
      </c>
      <c r="H89" s="40">
        <v>415910013</v>
      </c>
      <c r="I89" s="80">
        <v>0</v>
      </c>
      <c r="J89" s="46">
        <v>45.267200000000003</v>
      </c>
      <c r="K89" s="29">
        <f t="shared" si="4"/>
        <v>0</v>
      </c>
      <c r="L89" s="28">
        <f t="shared" si="6"/>
        <v>52.509951999999998</v>
      </c>
      <c r="M89" s="30">
        <f t="shared" si="7"/>
        <v>0</v>
      </c>
    </row>
    <row r="90" spans="1:13" x14ac:dyDescent="0.25">
      <c r="A90" s="26" t="s">
        <v>1425</v>
      </c>
      <c r="B90" s="25" t="s">
        <v>1390</v>
      </c>
      <c r="C90" s="26" t="str">
        <f t="shared" si="5"/>
        <v>A5432</v>
      </c>
      <c r="D90" s="26">
        <v>2</v>
      </c>
      <c r="E90" s="75" t="s">
        <v>458</v>
      </c>
      <c r="F90" s="27" t="s">
        <v>1238</v>
      </c>
      <c r="G90" s="39" t="s">
        <v>416</v>
      </c>
      <c r="H90" s="40">
        <v>415910014</v>
      </c>
      <c r="I90" s="80">
        <v>0</v>
      </c>
      <c r="J90" s="46">
        <v>45.267200000000003</v>
      </c>
      <c r="K90" s="29">
        <f t="shared" si="4"/>
        <v>0</v>
      </c>
      <c r="L90" s="28">
        <f t="shared" si="6"/>
        <v>52.509951999999998</v>
      </c>
      <c r="M90" s="30">
        <f t="shared" si="7"/>
        <v>0</v>
      </c>
    </row>
    <row r="91" spans="1:13" x14ac:dyDescent="0.25">
      <c r="A91" s="26" t="s">
        <v>1425</v>
      </c>
      <c r="B91" s="25" t="s">
        <v>1390</v>
      </c>
      <c r="C91" s="26" t="str">
        <f t="shared" si="5"/>
        <v>A5432</v>
      </c>
      <c r="D91" s="26">
        <v>3</v>
      </c>
      <c r="E91" s="75" t="s">
        <v>458</v>
      </c>
      <c r="F91" s="27" t="s">
        <v>1239</v>
      </c>
      <c r="G91" s="39" t="s">
        <v>417</v>
      </c>
      <c r="H91" s="40">
        <v>415910015</v>
      </c>
      <c r="I91" s="80">
        <v>0</v>
      </c>
      <c r="J91" s="46">
        <v>45.267200000000003</v>
      </c>
      <c r="K91" s="29">
        <f t="shared" si="4"/>
        <v>0</v>
      </c>
      <c r="L91" s="28">
        <f t="shared" si="6"/>
        <v>52.509951999999998</v>
      </c>
      <c r="M91" s="30">
        <f t="shared" si="7"/>
        <v>0</v>
      </c>
    </row>
    <row r="92" spans="1:13" x14ac:dyDescent="0.25">
      <c r="A92" s="26" t="s">
        <v>1426</v>
      </c>
      <c r="B92" s="25" t="s">
        <v>1391</v>
      </c>
      <c r="C92" s="26" t="str">
        <f t="shared" si="5"/>
        <v>02820</v>
      </c>
      <c r="D92" s="26">
        <v>1</v>
      </c>
      <c r="E92" s="75" t="s">
        <v>445</v>
      </c>
      <c r="F92" s="27" t="s">
        <v>1240</v>
      </c>
      <c r="G92" s="39" t="s">
        <v>419</v>
      </c>
      <c r="H92" s="40">
        <v>415914003</v>
      </c>
      <c r="I92" s="80">
        <v>0</v>
      </c>
      <c r="J92" s="46">
        <v>50.1</v>
      </c>
      <c r="K92" s="29">
        <f t="shared" si="4"/>
        <v>0</v>
      </c>
      <c r="L92" s="28">
        <f t="shared" si="6"/>
        <v>58.116</v>
      </c>
      <c r="M92" s="30">
        <f t="shared" si="7"/>
        <v>0</v>
      </c>
    </row>
    <row r="93" spans="1:13" x14ac:dyDescent="0.25">
      <c r="A93" s="26" t="s">
        <v>1426</v>
      </c>
      <c r="B93" s="25" t="s">
        <v>1391</v>
      </c>
      <c r="C93" s="26" t="str">
        <f t="shared" si="5"/>
        <v>02820</v>
      </c>
      <c r="D93" s="26">
        <v>2</v>
      </c>
      <c r="E93" s="75" t="s">
        <v>445</v>
      </c>
      <c r="F93" s="27" t="s">
        <v>1241</v>
      </c>
      <c r="G93" s="39" t="s">
        <v>418</v>
      </c>
      <c r="H93" s="40">
        <v>415914004</v>
      </c>
      <c r="I93" s="80">
        <v>0</v>
      </c>
      <c r="J93" s="46">
        <v>50.1</v>
      </c>
      <c r="K93" s="29">
        <f t="shared" si="4"/>
        <v>0</v>
      </c>
      <c r="L93" s="28">
        <f t="shared" si="6"/>
        <v>58.116</v>
      </c>
      <c r="M93" s="30">
        <f t="shared" si="7"/>
        <v>0</v>
      </c>
    </row>
    <row r="94" spans="1:13" x14ac:dyDescent="0.25">
      <c r="A94" s="26" t="s">
        <v>1426</v>
      </c>
      <c r="B94" s="25" t="s">
        <v>1391</v>
      </c>
      <c r="C94" s="26" t="str">
        <f t="shared" si="5"/>
        <v>00207</v>
      </c>
      <c r="D94" s="26">
        <v>1</v>
      </c>
      <c r="E94" s="75" t="s">
        <v>447</v>
      </c>
      <c r="F94" s="27" t="s">
        <v>1240</v>
      </c>
      <c r="G94" s="39" t="s">
        <v>421</v>
      </c>
      <c r="H94" s="40">
        <v>415914001</v>
      </c>
      <c r="I94" s="80">
        <v>0</v>
      </c>
      <c r="J94" s="46">
        <v>46</v>
      </c>
      <c r="K94" s="29">
        <f t="shared" si="4"/>
        <v>0</v>
      </c>
      <c r="L94" s="28">
        <f t="shared" si="6"/>
        <v>53.36</v>
      </c>
      <c r="M94" s="30">
        <f t="shared" si="7"/>
        <v>0</v>
      </c>
    </row>
    <row r="95" spans="1:13" x14ac:dyDescent="0.25">
      <c r="A95" s="26" t="s">
        <v>1426</v>
      </c>
      <c r="B95" s="25" t="s">
        <v>1391</v>
      </c>
      <c r="C95" s="26" t="str">
        <f t="shared" si="5"/>
        <v>00207</v>
      </c>
      <c r="D95" s="26">
        <v>2</v>
      </c>
      <c r="E95" s="75" t="s">
        <v>447</v>
      </c>
      <c r="F95" s="27" t="s">
        <v>1241</v>
      </c>
      <c r="G95" s="39" t="s">
        <v>420</v>
      </c>
      <c r="H95" s="40">
        <v>415914002</v>
      </c>
      <c r="I95" s="80">
        <v>0</v>
      </c>
      <c r="J95" s="46">
        <v>46</v>
      </c>
      <c r="K95" s="29">
        <f t="shared" si="4"/>
        <v>0</v>
      </c>
      <c r="L95" s="28">
        <f t="shared" si="6"/>
        <v>53.36</v>
      </c>
      <c r="M95" s="30">
        <f t="shared" si="7"/>
        <v>0</v>
      </c>
    </row>
    <row r="96" spans="1:13" x14ac:dyDescent="0.25">
      <c r="A96" s="26" t="s">
        <v>1426</v>
      </c>
      <c r="B96" s="25" t="s">
        <v>1391</v>
      </c>
      <c r="C96" s="26" t="str">
        <f t="shared" si="5"/>
        <v>04000</v>
      </c>
      <c r="D96" s="26">
        <v>1</v>
      </c>
      <c r="E96" s="75" t="s">
        <v>450</v>
      </c>
      <c r="F96" s="27" t="s">
        <v>1240</v>
      </c>
      <c r="G96" s="39" t="s">
        <v>423</v>
      </c>
      <c r="H96" s="40">
        <v>415914013</v>
      </c>
      <c r="I96" s="80">
        <v>0</v>
      </c>
      <c r="J96" s="46">
        <v>50.1</v>
      </c>
      <c r="K96" s="29">
        <f t="shared" si="4"/>
        <v>0</v>
      </c>
      <c r="L96" s="28">
        <f t="shared" si="6"/>
        <v>58.116</v>
      </c>
      <c r="M96" s="30">
        <f t="shared" si="7"/>
        <v>0</v>
      </c>
    </row>
    <row r="97" spans="1:13" x14ac:dyDescent="0.25">
      <c r="A97" s="26" t="s">
        <v>1426</v>
      </c>
      <c r="B97" s="25" t="s">
        <v>1391</v>
      </c>
      <c r="C97" s="26" t="str">
        <f t="shared" si="5"/>
        <v>04000</v>
      </c>
      <c r="D97" s="26">
        <v>2</v>
      </c>
      <c r="E97" s="75" t="s">
        <v>450</v>
      </c>
      <c r="F97" s="27" t="s">
        <v>1241</v>
      </c>
      <c r="G97" s="39" t="s">
        <v>422</v>
      </c>
      <c r="H97" s="40">
        <v>415914014</v>
      </c>
      <c r="I97" s="80">
        <v>0</v>
      </c>
      <c r="J97" s="46">
        <v>50.1</v>
      </c>
      <c r="K97" s="29">
        <f t="shared" si="4"/>
        <v>0</v>
      </c>
      <c r="L97" s="28">
        <f t="shared" si="6"/>
        <v>58.116</v>
      </c>
      <c r="M97" s="30">
        <f>+I97*L97</f>
        <v>0</v>
      </c>
    </row>
    <row r="98" spans="1:13" x14ac:dyDescent="0.25">
      <c r="A98" s="26" t="s">
        <v>1426</v>
      </c>
      <c r="B98" s="25" t="s">
        <v>1391</v>
      </c>
      <c r="C98" s="26" t="str">
        <f t="shared" si="5"/>
        <v>05264</v>
      </c>
      <c r="D98" s="26">
        <v>1</v>
      </c>
      <c r="E98" s="75" t="s">
        <v>451</v>
      </c>
      <c r="F98" s="27" t="s">
        <v>1240</v>
      </c>
      <c r="G98" s="39" t="s">
        <v>425</v>
      </c>
      <c r="H98" s="40">
        <v>415914011</v>
      </c>
      <c r="I98" s="80">
        <v>0</v>
      </c>
      <c r="J98" s="46">
        <v>50.1</v>
      </c>
      <c r="K98" s="29">
        <f t="shared" si="4"/>
        <v>0</v>
      </c>
      <c r="L98" s="28">
        <f t="shared" si="6"/>
        <v>58.116</v>
      </c>
      <c r="M98" s="30">
        <f t="shared" si="7"/>
        <v>0</v>
      </c>
    </row>
    <row r="99" spans="1:13" x14ac:dyDescent="0.25">
      <c r="A99" s="26" t="s">
        <v>1426</v>
      </c>
      <c r="B99" s="25" t="s">
        <v>1391</v>
      </c>
      <c r="C99" s="26" t="str">
        <f t="shared" si="5"/>
        <v>05264</v>
      </c>
      <c r="D99" s="26">
        <v>2</v>
      </c>
      <c r="E99" s="75" t="s">
        <v>451</v>
      </c>
      <c r="F99" s="27" t="s">
        <v>1241</v>
      </c>
      <c r="G99" s="39" t="s">
        <v>424</v>
      </c>
      <c r="H99" s="40">
        <v>415914012</v>
      </c>
      <c r="I99" s="80">
        <v>0</v>
      </c>
      <c r="J99" s="46">
        <v>50.1</v>
      </c>
      <c r="K99" s="29">
        <f t="shared" si="4"/>
        <v>0</v>
      </c>
      <c r="L99" s="28">
        <f t="shared" si="6"/>
        <v>58.116</v>
      </c>
      <c r="M99" s="30">
        <f t="shared" si="7"/>
        <v>0</v>
      </c>
    </row>
    <row r="100" spans="1:13" x14ac:dyDescent="0.25">
      <c r="A100" s="26" t="s">
        <v>1426</v>
      </c>
      <c r="B100" s="25" t="s">
        <v>1391</v>
      </c>
      <c r="C100" s="26" t="str">
        <f t="shared" si="5"/>
        <v>06560</v>
      </c>
      <c r="D100" s="26">
        <v>1</v>
      </c>
      <c r="E100" s="75" t="s">
        <v>453</v>
      </c>
      <c r="F100" s="27" t="s">
        <v>1240</v>
      </c>
      <c r="G100" s="39" t="s">
        <v>427</v>
      </c>
      <c r="H100" s="40">
        <v>415914005</v>
      </c>
      <c r="I100" s="80">
        <v>0</v>
      </c>
      <c r="J100" s="46">
        <v>50.1</v>
      </c>
      <c r="K100" s="29">
        <f t="shared" si="4"/>
        <v>0</v>
      </c>
      <c r="L100" s="28">
        <f t="shared" si="6"/>
        <v>58.116</v>
      </c>
      <c r="M100" s="30">
        <f t="shared" si="7"/>
        <v>0</v>
      </c>
    </row>
    <row r="101" spans="1:13" x14ac:dyDescent="0.25">
      <c r="A101" s="26" t="s">
        <v>1426</v>
      </c>
      <c r="B101" s="25" t="s">
        <v>1391</v>
      </c>
      <c r="C101" s="26" t="str">
        <f t="shared" si="5"/>
        <v>06560</v>
      </c>
      <c r="D101" s="26">
        <v>2</v>
      </c>
      <c r="E101" s="75" t="s">
        <v>453</v>
      </c>
      <c r="F101" s="27" t="s">
        <v>1241</v>
      </c>
      <c r="G101" s="39" t="s">
        <v>426</v>
      </c>
      <c r="H101" s="40">
        <v>415914006</v>
      </c>
      <c r="I101" s="80">
        <v>0</v>
      </c>
      <c r="J101" s="46">
        <v>50.1</v>
      </c>
      <c r="K101" s="29">
        <f t="shared" si="4"/>
        <v>0</v>
      </c>
      <c r="L101" s="28">
        <f t="shared" si="6"/>
        <v>58.116</v>
      </c>
      <c r="M101" s="30">
        <f t="shared" si="7"/>
        <v>0</v>
      </c>
    </row>
    <row r="102" spans="1:13" x14ac:dyDescent="0.25">
      <c r="A102" s="26" t="s">
        <v>1426</v>
      </c>
      <c r="B102" s="25" t="s">
        <v>1391</v>
      </c>
      <c r="C102" s="26" t="str">
        <f t="shared" si="5"/>
        <v>05508</v>
      </c>
      <c r="D102" s="26">
        <v>1</v>
      </c>
      <c r="E102" s="75" t="s">
        <v>455</v>
      </c>
      <c r="F102" s="27" t="s">
        <v>1240</v>
      </c>
      <c r="G102" s="39" t="s">
        <v>429</v>
      </c>
      <c r="H102" s="40">
        <v>415914007</v>
      </c>
      <c r="I102" s="80">
        <v>0</v>
      </c>
      <c r="J102" s="46">
        <v>50.1</v>
      </c>
      <c r="K102" s="29">
        <f t="shared" si="4"/>
        <v>0</v>
      </c>
      <c r="L102" s="28">
        <f t="shared" si="6"/>
        <v>58.116</v>
      </c>
      <c r="M102" s="30">
        <f t="shared" si="7"/>
        <v>0</v>
      </c>
    </row>
    <row r="103" spans="1:13" x14ac:dyDescent="0.25">
      <c r="A103" s="26" t="s">
        <v>1426</v>
      </c>
      <c r="B103" s="25" t="s">
        <v>1391</v>
      </c>
      <c r="C103" s="26" t="str">
        <f t="shared" si="5"/>
        <v>05508</v>
      </c>
      <c r="D103" s="26">
        <v>2</v>
      </c>
      <c r="E103" s="75" t="s">
        <v>455</v>
      </c>
      <c r="F103" s="27" t="s">
        <v>1241</v>
      </c>
      <c r="G103" s="39" t="s">
        <v>428</v>
      </c>
      <c r="H103" s="40">
        <v>415914008</v>
      </c>
      <c r="I103" s="80">
        <v>0</v>
      </c>
      <c r="J103" s="46">
        <v>50.1</v>
      </c>
      <c r="K103" s="29">
        <f t="shared" si="4"/>
        <v>0</v>
      </c>
      <c r="L103" s="28">
        <f t="shared" si="6"/>
        <v>58.116</v>
      </c>
      <c r="M103" s="30">
        <f t="shared" si="7"/>
        <v>0</v>
      </c>
    </row>
    <row r="104" spans="1:13" x14ac:dyDescent="0.25">
      <c r="A104" s="26" t="s">
        <v>1426</v>
      </c>
      <c r="B104" s="25" t="s">
        <v>1391</v>
      </c>
      <c r="C104" s="26" t="str">
        <f t="shared" si="5"/>
        <v>A5432</v>
      </c>
      <c r="D104" s="26">
        <v>1</v>
      </c>
      <c r="E104" s="75" t="s">
        <v>458</v>
      </c>
      <c r="F104" s="27" t="s">
        <v>1240</v>
      </c>
      <c r="G104" s="39" t="s">
        <v>431</v>
      </c>
      <c r="H104" s="40">
        <v>415914009</v>
      </c>
      <c r="I104" s="80">
        <v>0</v>
      </c>
      <c r="J104" s="46">
        <v>50.1</v>
      </c>
      <c r="K104" s="29">
        <f t="shared" si="4"/>
        <v>0</v>
      </c>
      <c r="L104" s="28">
        <f t="shared" si="6"/>
        <v>58.116</v>
      </c>
      <c r="M104" s="30">
        <f t="shared" si="7"/>
        <v>0</v>
      </c>
    </row>
    <row r="105" spans="1:13" x14ac:dyDescent="0.25">
      <c r="A105" s="26" t="s">
        <v>1426</v>
      </c>
      <c r="B105" s="25" t="s">
        <v>1391</v>
      </c>
      <c r="C105" s="26" t="str">
        <f t="shared" si="5"/>
        <v>A5432</v>
      </c>
      <c r="D105" s="26">
        <v>2</v>
      </c>
      <c r="E105" s="75" t="s">
        <v>458</v>
      </c>
      <c r="F105" s="27" t="s">
        <v>1241</v>
      </c>
      <c r="G105" s="39" t="s">
        <v>430</v>
      </c>
      <c r="H105" s="40">
        <v>415914010</v>
      </c>
      <c r="I105" s="80">
        <v>0</v>
      </c>
      <c r="J105" s="46">
        <v>50.1</v>
      </c>
      <c r="K105" s="29">
        <f t="shared" si="4"/>
        <v>0</v>
      </c>
      <c r="L105" s="28">
        <f t="shared" si="6"/>
        <v>58.116</v>
      </c>
      <c r="M105" s="30">
        <f t="shared" si="7"/>
        <v>0</v>
      </c>
    </row>
    <row r="106" spans="1:13" x14ac:dyDescent="0.25">
      <c r="A106" s="26" t="s">
        <v>1427</v>
      </c>
      <c r="B106" s="25" t="s">
        <v>1392</v>
      </c>
      <c r="C106" s="26" t="str">
        <f t="shared" si="5"/>
        <v>02820</v>
      </c>
      <c r="D106" s="26">
        <v>1</v>
      </c>
      <c r="E106" s="75" t="s">
        <v>445</v>
      </c>
      <c r="F106" s="27" t="s">
        <v>1233</v>
      </c>
      <c r="G106" s="39" t="s">
        <v>32</v>
      </c>
      <c r="H106" s="40">
        <v>415885017</v>
      </c>
      <c r="I106" s="80">
        <v>0</v>
      </c>
      <c r="J106" s="46">
        <v>40.65</v>
      </c>
      <c r="K106" s="29">
        <f t="shared" si="4"/>
        <v>0</v>
      </c>
      <c r="L106" s="28">
        <f t="shared" si="6"/>
        <v>47.153999999999996</v>
      </c>
      <c r="M106" s="30">
        <f t="shared" si="7"/>
        <v>0</v>
      </c>
    </row>
    <row r="107" spans="1:13" x14ac:dyDescent="0.25">
      <c r="A107" s="26" t="s">
        <v>1427</v>
      </c>
      <c r="B107" s="25" t="s">
        <v>1392</v>
      </c>
      <c r="C107" s="26" t="str">
        <f t="shared" si="5"/>
        <v>02820</v>
      </c>
      <c r="D107" s="26">
        <v>2</v>
      </c>
      <c r="E107" s="75" t="s">
        <v>445</v>
      </c>
      <c r="F107" s="27" t="s">
        <v>1234</v>
      </c>
      <c r="G107" s="39" t="s">
        <v>34</v>
      </c>
      <c r="H107" s="40">
        <v>415885021</v>
      </c>
      <c r="I107" s="80">
        <v>0</v>
      </c>
      <c r="J107" s="46">
        <v>40.65</v>
      </c>
      <c r="K107" s="29">
        <f t="shared" si="4"/>
        <v>0</v>
      </c>
      <c r="L107" s="28">
        <f t="shared" si="6"/>
        <v>47.153999999999996</v>
      </c>
      <c r="M107" s="30">
        <f t="shared" si="7"/>
        <v>0</v>
      </c>
    </row>
    <row r="108" spans="1:13" x14ac:dyDescent="0.25">
      <c r="A108" s="26" t="s">
        <v>1427</v>
      </c>
      <c r="B108" s="25" t="s">
        <v>1392</v>
      </c>
      <c r="C108" s="26" t="str">
        <f t="shared" si="5"/>
        <v>02820</v>
      </c>
      <c r="D108" s="26">
        <v>3</v>
      </c>
      <c r="E108" s="75" t="s">
        <v>445</v>
      </c>
      <c r="F108" s="27" t="s">
        <v>1235</v>
      </c>
      <c r="G108" s="39" t="s">
        <v>33</v>
      </c>
      <c r="H108" s="40">
        <v>415885019</v>
      </c>
      <c r="I108" s="80">
        <v>0</v>
      </c>
      <c r="J108" s="46">
        <v>40.65</v>
      </c>
      <c r="K108" s="29">
        <f t="shared" si="4"/>
        <v>0</v>
      </c>
      <c r="L108" s="28">
        <f t="shared" si="6"/>
        <v>47.153999999999996</v>
      </c>
      <c r="M108" s="30">
        <f t="shared" si="7"/>
        <v>0</v>
      </c>
    </row>
    <row r="109" spans="1:13" x14ac:dyDescent="0.25">
      <c r="A109" s="26" t="s">
        <v>1427</v>
      </c>
      <c r="B109" s="25" t="s">
        <v>1392</v>
      </c>
      <c r="C109" s="26" t="str">
        <f t="shared" si="5"/>
        <v>02820</v>
      </c>
      <c r="D109" s="26">
        <v>4</v>
      </c>
      <c r="E109" s="75" t="s">
        <v>445</v>
      </c>
      <c r="F109" s="27" t="s">
        <v>1245</v>
      </c>
      <c r="G109" s="39" t="s">
        <v>35</v>
      </c>
      <c r="H109" s="40">
        <v>415885023</v>
      </c>
      <c r="I109" s="80">
        <v>0</v>
      </c>
      <c r="J109" s="46">
        <v>40.65</v>
      </c>
      <c r="K109" s="29">
        <f t="shared" si="4"/>
        <v>0</v>
      </c>
      <c r="L109" s="28">
        <f t="shared" si="6"/>
        <v>47.153999999999996</v>
      </c>
      <c r="M109" s="30">
        <f t="shared" si="7"/>
        <v>0</v>
      </c>
    </row>
    <row r="110" spans="1:13" x14ac:dyDescent="0.25">
      <c r="A110" s="26" t="s">
        <v>1427</v>
      </c>
      <c r="B110" s="25" t="s">
        <v>1392</v>
      </c>
      <c r="C110" s="26" t="str">
        <f t="shared" si="5"/>
        <v>05404</v>
      </c>
      <c r="D110" s="26">
        <v>1</v>
      </c>
      <c r="E110" s="75" t="s">
        <v>446</v>
      </c>
      <c r="F110" s="27" t="s">
        <v>1233</v>
      </c>
      <c r="G110" s="39" t="s">
        <v>36</v>
      </c>
      <c r="H110" s="40">
        <v>415885029</v>
      </c>
      <c r="I110" s="80">
        <v>0</v>
      </c>
      <c r="J110" s="46">
        <v>40.65</v>
      </c>
      <c r="K110" s="29">
        <f t="shared" si="4"/>
        <v>0</v>
      </c>
      <c r="L110" s="28">
        <f t="shared" si="6"/>
        <v>47.153999999999996</v>
      </c>
      <c r="M110" s="30">
        <f t="shared" si="7"/>
        <v>0</v>
      </c>
    </row>
    <row r="111" spans="1:13" x14ac:dyDescent="0.25">
      <c r="A111" s="26" t="s">
        <v>1427</v>
      </c>
      <c r="B111" s="25" t="s">
        <v>1392</v>
      </c>
      <c r="C111" s="26" t="str">
        <f t="shared" si="5"/>
        <v>05404</v>
      </c>
      <c r="D111" s="26">
        <v>2</v>
      </c>
      <c r="E111" s="75" t="s">
        <v>446</v>
      </c>
      <c r="F111" s="27" t="s">
        <v>1234</v>
      </c>
      <c r="G111" s="39" t="s">
        <v>38</v>
      </c>
      <c r="H111" s="40">
        <v>415885030</v>
      </c>
      <c r="I111" s="80">
        <v>0</v>
      </c>
      <c r="J111" s="46">
        <v>40.65</v>
      </c>
      <c r="K111" s="29">
        <f t="shared" si="4"/>
        <v>0</v>
      </c>
      <c r="L111" s="28">
        <f t="shared" si="6"/>
        <v>47.153999999999996</v>
      </c>
      <c r="M111" s="30">
        <f t="shared" si="7"/>
        <v>0</v>
      </c>
    </row>
    <row r="112" spans="1:13" x14ac:dyDescent="0.25">
      <c r="A112" s="26" t="s">
        <v>1427</v>
      </c>
      <c r="B112" s="25" t="s">
        <v>1392</v>
      </c>
      <c r="C112" s="26" t="str">
        <f t="shared" si="5"/>
        <v>05404</v>
      </c>
      <c r="D112" s="26">
        <v>3</v>
      </c>
      <c r="E112" s="75" t="s">
        <v>446</v>
      </c>
      <c r="F112" s="27" t="s">
        <v>1235</v>
      </c>
      <c r="G112" s="39" t="s">
        <v>37</v>
      </c>
      <c r="H112" s="40">
        <v>415885031</v>
      </c>
      <c r="I112" s="80">
        <v>0</v>
      </c>
      <c r="J112" s="46">
        <v>40.65</v>
      </c>
      <c r="K112" s="29">
        <f t="shared" si="4"/>
        <v>0</v>
      </c>
      <c r="L112" s="28">
        <f t="shared" si="6"/>
        <v>47.153999999999996</v>
      </c>
      <c r="M112" s="30">
        <f t="shared" si="7"/>
        <v>0</v>
      </c>
    </row>
    <row r="113" spans="1:13" x14ac:dyDescent="0.25">
      <c r="A113" s="26" t="s">
        <v>1427</v>
      </c>
      <c r="B113" s="25" t="s">
        <v>1392</v>
      </c>
      <c r="C113" s="26" t="str">
        <f t="shared" si="5"/>
        <v>05404</v>
      </c>
      <c r="D113" s="26">
        <v>4</v>
      </c>
      <c r="E113" s="75" t="s">
        <v>446</v>
      </c>
      <c r="F113" s="27" t="s">
        <v>1245</v>
      </c>
      <c r="G113" s="39" t="s">
        <v>39</v>
      </c>
      <c r="H113" s="40">
        <v>415885032</v>
      </c>
      <c r="I113" s="80">
        <v>0</v>
      </c>
      <c r="J113" s="46">
        <v>40.65</v>
      </c>
      <c r="K113" s="29">
        <f t="shared" si="4"/>
        <v>0</v>
      </c>
      <c r="L113" s="28">
        <f t="shared" si="6"/>
        <v>47.153999999999996</v>
      </c>
      <c r="M113" s="30">
        <f t="shared" si="7"/>
        <v>0</v>
      </c>
    </row>
    <row r="114" spans="1:13" x14ac:dyDescent="0.25">
      <c r="A114" s="26" t="s">
        <v>1427</v>
      </c>
      <c r="B114" s="25" t="s">
        <v>1392</v>
      </c>
      <c r="C114" s="26" t="str">
        <f t="shared" si="5"/>
        <v>00207</v>
      </c>
      <c r="D114" s="26">
        <v>1</v>
      </c>
      <c r="E114" s="75" t="s">
        <v>447</v>
      </c>
      <c r="F114" s="27" t="s">
        <v>1233</v>
      </c>
      <c r="G114" s="39" t="s">
        <v>40</v>
      </c>
      <c r="H114" s="40">
        <v>415885001</v>
      </c>
      <c r="I114" s="80">
        <v>0</v>
      </c>
      <c r="J114" s="46">
        <v>36.14</v>
      </c>
      <c r="K114" s="29">
        <f t="shared" si="4"/>
        <v>0</v>
      </c>
      <c r="L114" s="28">
        <f t="shared" si="6"/>
        <v>41.922399999999996</v>
      </c>
      <c r="M114" s="30">
        <f t="shared" si="7"/>
        <v>0</v>
      </c>
    </row>
    <row r="115" spans="1:13" x14ac:dyDescent="0.25">
      <c r="A115" s="26" t="s">
        <v>1427</v>
      </c>
      <c r="B115" s="25" t="s">
        <v>1392</v>
      </c>
      <c r="C115" s="26" t="str">
        <f t="shared" si="5"/>
        <v>00207</v>
      </c>
      <c r="D115" s="26">
        <v>2</v>
      </c>
      <c r="E115" s="75" t="s">
        <v>447</v>
      </c>
      <c r="F115" s="27" t="s">
        <v>1234</v>
      </c>
      <c r="G115" s="39" t="s">
        <v>42</v>
      </c>
      <c r="H115" s="40">
        <v>415885005</v>
      </c>
      <c r="I115" s="80">
        <v>0</v>
      </c>
      <c r="J115" s="46">
        <v>36.14</v>
      </c>
      <c r="K115" s="29">
        <f t="shared" si="4"/>
        <v>0</v>
      </c>
      <c r="L115" s="28">
        <f t="shared" si="6"/>
        <v>41.922399999999996</v>
      </c>
      <c r="M115" s="30">
        <f t="shared" si="7"/>
        <v>0</v>
      </c>
    </row>
    <row r="116" spans="1:13" x14ac:dyDescent="0.25">
      <c r="A116" s="26" t="s">
        <v>1427</v>
      </c>
      <c r="B116" s="25" t="s">
        <v>1392</v>
      </c>
      <c r="C116" s="26" t="str">
        <f t="shared" si="5"/>
        <v>00207</v>
      </c>
      <c r="D116" s="26">
        <v>3</v>
      </c>
      <c r="E116" s="75" t="s">
        <v>447</v>
      </c>
      <c r="F116" s="27" t="s">
        <v>1235</v>
      </c>
      <c r="G116" s="39" t="s">
        <v>41</v>
      </c>
      <c r="H116" s="40">
        <v>415885003</v>
      </c>
      <c r="I116" s="80">
        <v>0</v>
      </c>
      <c r="J116" s="46">
        <v>36.14</v>
      </c>
      <c r="K116" s="29">
        <f t="shared" si="4"/>
        <v>0</v>
      </c>
      <c r="L116" s="28">
        <f t="shared" si="6"/>
        <v>41.922399999999996</v>
      </c>
      <c r="M116" s="30">
        <f t="shared" si="7"/>
        <v>0</v>
      </c>
    </row>
    <row r="117" spans="1:13" x14ac:dyDescent="0.25">
      <c r="A117" s="26" t="s">
        <v>1427</v>
      </c>
      <c r="B117" s="25" t="s">
        <v>1392</v>
      </c>
      <c r="C117" s="26" t="str">
        <f t="shared" si="5"/>
        <v>00207</v>
      </c>
      <c r="D117" s="26">
        <v>4</v>
      </c>
      <c r="E117" s="75" t="s">
        <v>447</v>
      </c>
      <c r="F117" s="27" t="s">
        <v>1245</v>
      </c>
      <c r="G117" s="39" t="s">
        <v>43</v>
      </c>
      <c r="H117" s="40">
        <v>415885007</v>
      </c>
      <c r="I117" s="80">
        <v>0</v>
      </c>
      <c r="J117" s="46">
        <v>36.14</v>
      </c>
      <c r="K117" s="29">
        <f t="shared" si="4"/>
        <v>0</v>
      </c>
      <c r="L117" s="28">
        <f t="shared" si="6"/>
        <v>41.922399999999996</v>
      </c>
      <c r="M117" s="30">
        <f t="shared" si="7"/>
        <v>0</v>
      </c>
    </row>
    <row r="118" spans="1:13" x14ac:dyDescent="0.25">
      <c r="A118" s="26" t="s">
        <v>1427</v>
      </c>
      <c r="B118" s="25" t="s">
        <v>1392</v>
      </c>
      <c r="C118" s="26" t="str">
        <f t="shared" si="5"/>
        <v>06420</v>
      </c>
      <c r="D118" s="26">
        <v>1</v>
      </c>
      <c r="E118" s="75" t="s">
        <v>449</v>
      </c>
      <c r="F118" s="27" t="s">
        <v>1233</v>
      </c>
      <c r="G118" s="39" t="s">
        <v>44</v>
      </c>
      <c r="H118" s="40">
        <v>415885025</v>
      </c>
      <c r="I118" s="80">
        <v>0</v>
      </c>
      <c r="J118" s="46">
        <v>40.65</v>
      </c>
      <c r="K118" s="29">
        <f t="shared" si="4"/>
        <v>0</v>
      </c>
      <c r="L118" s="28">
        <f t="shared" si="6"/>
        <v>47.153999999999996</v>
      </c>
      <c r="M118" s="30">
        <f t="shared" si="7"/>
        <v>0</v>
      </c>
    </row>
    <row r="119" spans="1:13" x14ac:dyDescent="0.25">
      <c r="A119" s="26" t="s">
        <v>1427</v>
      </c>
      <c r="B119" s="25" t="s">
        <v>1392</v>
      </c>
      <c r="C119" s="26" t="str">
        <f t="shared" si="5"/>
        <v>06420</v>
      </c>
      <c r="D119" s="26">
        <v>2</v>
      </c>
      <c r="E119" s="75" t="s">
        <v>449</v>
      </c>
      <c r="F119" s="27" t="s">
        <v>1234</v>
      </c>
      <c r="G119" s="39" t="s">
        <v>46</v>
      </c>
      <c r="H119" s="40">
        <v>415885026</v>
      </c>
      <c r="I119" s="80">
        <v>0</v>
      </c>
      <c r="J119" s="46">
        <v>40.65</v>
      </c>
      <c r="K119" s="29">
        <f t="shared" si="4"/>
        <v>0</v>
      </c>
      <c r="L119" s="28">
        <f t="shared" si="6"/>
        <v>47.153999999999996</v>
      </c>
      <c r="M119" s="30">
        <f t="shared" si="7"/>
        <v>0</v>
      </c>
    </row>
    <row r="120" spans="1:13" x14ac:dyDescent="0.25">
      <c r="A120" s="26" t="s">
        <v>1427</v>
      </c>
      <c r="B120" s="25" t="s">
        <v>1392</v>
      </c>
      <c r="C120" s="26" t="str">
        <f t="shared" si="5"/>
        <v>06420</v>
      </c>
      <c r="D120" s="26">
        <v>3</v>
      </c>
      <c r="E120" s="75" t="s">
        <v>449</v>
      </c>
      <c r="F120" s="27" t="s">
        <v>1235</v>
      </c>
      <c r="G120" s="39" t="s">
        <v>45</v>
      </c>
      <c r="H120" s="40">
        <v>415885027</v>
      </c>
      <c r="I120" s="80">
        <v>0</v>
      </c>
      <c r="J120" s="46">
        <v>40.65</v>
      </c>
      <c r="K120" s="29">
        <f t="shared" si="4"/>
        <v>0</v>
      </c>
      <c r="L120" s="28">
        <f t="shared" si="6"/>
        <v>47.153999999999996</v>
      </c>
      <c r="M120" s="30">
        <f t="shared" si="7"/>
        <v>0</v>
      </c>
    </row>
    <row r="121" spans="1:13" x14ac:dyDescent="0.25">
      <c r="A121" s="26" t="s">
        <v>1427</v>
      </c>
      <c r="B121" s="25" t="s">
        <v>1392</v>
      </c>
      <c r="C121" s="26" t="str">
        <f t="shared" si="5"/>
        <v>06420</v>
      </c>
      <c r="D121" s="26">
        <v>4</v>
      </c>
      <c r="E121" s="75" t="s">
        <v>449</v>
      </c>
      <c r="F121" s="27" t="s">
        <v>1245</v>
      </c>
      <c r="G121" s="39" t="s">
        <v>47</v>
      </c>
      <c r="H121" s="40">
        <v>415885028</v>
      </c>
      <c r="I121" s="80">
        <v>0</v>
      </c>
      <c r="J121" s="46">
        <v>40.65</v>
      </c>
      <c r="K121" s="29">
        <f t="shared" si="4"/>
        <v>0</v>
      </c>
      <c r="L121" s="28">
        <f t="shared" si="6"/>
        <v>47.153999999999996</v>
      </c>
      <c r="M121" s="30">
        <f t="shared" si="7"/>
        <v>0</v>
      </c>
    </row>
    <row r="122" spans="1:13" x14ac:dyDescent="0.25">
      <c r="A122" s="26" t="s">
        <v>1427</v>
      </c>
      <c r="B122" s="25" t="s">
        <v>1392</v>
      </c>
      <c r="C122" s="26" t="str">
        <f t="shared" si="5"/>
        <v>04000</v>
      </c>
      <c r="D122" s="26">
        <v>1</v>
      </c>
      <c r="E122" s="75" t="s">
        <v>450</v>
      </c>
      <c r="F122" s="27" t="s">
        <v>1233</v>
      </c>
      <c r="G122" s="39" t="s">
        <v>48</v>
      </c>
      <c r="H122" s="40">
        <v>415885009</v>
      </c>
      <c r="I122" s="80">
        <v>0</v>
      </c>
      <c r="J122" s="46">
        <v>40.646599999999999</v>
      </c>
      <c r="K122" s="29">
        <f t="shared" si="4"/>
        <v>0</v>
      </c>
      <c r="L122" s="28">
        <f t="shared" si="6"/>
        <v>47.150055999999999</v>
      </c>
      <c r="M122" s="30">
        <f t="shared" si="7"/>
        <v>0</v>
      </c>
    </row>
    <row r="123" spans="1:13" x14ac:dyDescent="0.25">
      <c r="A123" s="26" t="s">
        <v>1427</v>
      </c>
      <c r="B123" s="25" t="s">
        <v>1392</v>
      </c>
      <c r="C123" s="26" t="str">
        <f t="shared" si="5"/>
        <v>04000</v>
      </c>
      <c r="D123" s="26">
        <v>2</v>
      </c>
      <c r="E123" s="75" t="s">
        <v>450</v>
      </c>
      <c r="F123" s="27" t="s">
        <v>1234</v>
      </c>
      <c r="G123" s="39" t="s">
        <v>50</v>
      </c>
      <c r="H123" s="40">
        <v>415885011</v>
      </c>
      <c r="I123" s="80">
        <v>0</v>
      </c>
      <c r="J123" s="46">
        <v>40.646599999999999</v>
      </c>
      <c r="K123" s="29">
        <f t="shared" si="4"/>
        <v>0</v>
      </c>
      <c r="L123" s="28">
        <f t="shared" si="6"/>
        <v>47.150055999999999</v>
      </c>
      <c r="M123" s="30">
        <f t="shared" si="7"/>
        <v>0</v>
      </c>
    </row>
    <row r="124" spans="1:13" x14ac:dyDescent="0.25">
      <c r="A124" s="26" t="s">
        <v>1427</v>
      </c>
      <c r="B124" s="25" t="s">
        <v>1392</v>
      </c>
      <c r="C124" s="26" t="str">
        <f t="shared" si="5"/>
        <v>04000</v>
      </c>
      <c r="D124" s="26">
        <v>3</v>
      </c>
      <c r="E124" s="75" t="s">
        <v>450</v>
      </c>
      <c r="F124" s="27" t="s">
        <v>1235</v>
      </c>
      <c r="G124" s="39" t="s">
        <v>49</v>
      </c>
      <c r="H124" s="40">
        <v>415885010</v>
      </c>
      <c r="I124" s="80">
        <v>0</v>
      </c>
      <c r="J124" s="46">
        <v>40.646599999999999</v>
      </c>
      <c r="K124" s="29">
        <f t="shared" si="4"/>
        <v>0</v>
      </c>
      <c r="L124" s="28">
        <f t="shared" si="6"/>
        <v>47.150055999999999</v>
      </c>
      <c r="M124" s="30">
        <f t="shared" si="7"/>
        <v>0</v>
      </c>
    </row>
    <row r="125" spans="1:13" x14ac:dyDescent="0.25">
      <c r="A125" s="26" t="s">
        <v>1427</v>
      </c>
      <c r="B125" s="25" t="s">
        <v>1392</v>
      </c>
      <c r="C125" s="26" t="str">
        <f t="shared" si="5"/>
        <v>04000</v>
      </c>
      <c r="D125" s="26">
        <v>4</v>
      </c>
      <c r="E125" s="75" t="s">
        <v>450</v>
      </c>
      <c r="F125" s="27" t="s">
        <v>1245</v>
      </c>
      <c r="G125" s="39" t="s">
        <v>51</v>
      </c>
      <c r="H125" s="40">
        <v>415885012</v>
      </c>
      <c r="I125" s="80">
        <v>0</v>
      </c>
      <c r="J125" s="46">
        <v>40.646599999999999</v>
      </c>
      <c r="K125" s="29">
        <f t="shared" si="4"/>
        <v>0</v>
      </c>
      <c r="L125" s="28">
        <f t="shared" si="6"/>
        <v>47.150055999999999</v>
      </c>
      <c r="M125" s="30">
        <f t="shared" si="7"/>
        <v>0</v>
      </c>
    </row>
    <row r="126" spans="1:13" x14ac:dyDescent="0.25">
      <c r="A126" s="26" t="s">
        <v>1427</v>
      </c>
      <c r="B126" s="25" t="s">
        <v>1392</v>
      </c>
      <c r="C126" s="26" t="str">
        <f t="shared" si="5"/>
        <v>A6156</v>
      </c>
      <c r="D126" s="26">
        <v>1</v>
      </c>
      <c r="E126" s="75" t="s">
        <v>452</v>
      </c>
      <c r="F126" s="27" t="s">
        <v>1233</v>
      </c>
      <c r="G126" s="39" t="s">
        <v>52</v>
      </c>
      <c r="H126" s="40">
        <v>415885033</v>
      </c>
      <c r="I126" s="80">
        <v>0</v>
      </c>
      <c r="J126" s="46">
        <v>40.65</v>
      </c>
      <c r="K126" s="29">
        <f t="shared" si="4"/>
        <v>0</v>
      </c>
      <c r="L126" s="28">
        <f t="shared" si="6"/>
        <v>47.153999999999996</v>
      </c>
      <c r="M126" s="30">
        <f t="shared" si="7"/>
        <v>0</v>
      </c>
    </row>
    <row r="127" spans="1:13" x14ac:dyDescent="0.25">
      <c r="A127" s="26" t="s">
        <v>1427</v>
      </c>
      <c r="B127" s="25" t="s">
        <v>1392</v>
      </c>
      <c r="C127" s="26" t="str">
        <f t="shared" si="5"/>
        <v>A6156</v>
      </c>
      <c r="D127" s="26">
        <v>2</v>
      </c>
      <c r="E127" s="75" t="s">
        <v>452</v>
      </c>
      <c r="F127" s="27" t="s">
        <v>1234</v>
      </c>
      <c r="G127" s="39" t="s">
        <v>54</v>
      </c>
      <c r="H127" s="40">
        <v>415885035</v>
      </c>
      <c r="I127" s="80">
        <v>0</v>
      </c>
      <c r="J127" s="46">
        <v>40.65</v>
      </c>
      <c r="K127" s="29">
        <f t="shared" si="4"/>
        <v>0</v>
      </c>
      <c r="L127" s="28">
        <f t="shared" si="6"/>
        <v>47.153999999999996</v>
      </c>
      <c r="M127" s="30">
        <f t="shared" si="7"/>
        <v>0</v>
      </c>
    </row>
    <row r="128" spans="1:13" x14ac:dyDescent="0.25">
      <c r="A128" s="26" t="s">
        <v>1427</v>
      </c>
      <c r="B128" s="25" t="s">
        <v>1392</v>
      </c>
      <c r="C128" s="26" t="str">
        <f t="shared" si="5"/>
        <v>A6156</v>
      </c>
      <c r="D128" s="26">
        <v>3</v>
      </c>
      <c r="E128" s="75" t="s">
        <v>452</v>
      </c>
      <c r="F128" s="27" t="s">
        <v>1235</v>
      </c>
      <c r="G128" s="39" t="s">
        <v>53</v>
      </c>
      <c r="H128" s="40">
        <v>415885034</v>
      </c>
      <c r="I128" s="80">
        <v>0</v>
      </c>
      <c r="J128" s="46">
        <v>40.65</v>
      </c>
      <c r="K128" s="29">
        <f t="shared" si="4"/>
        <v>0</v>
      </c>
      <c r="L128" s="28">
        <f t="shared" si="6"/>
        <v>47.153999999999996</v>
      </c>
      <c r="M128" s="30">
        <f t="shared" si="7"/>
        <v>0</v>
      </c>
    </row>
    <row r="129" spans="1:13" x14ac:dyDescent="0.25">
      <c r="A129" s="26" t="s">
        <v>1427</v>
      </c>
      <c r="B129" s="25" t="s">
        <v>1392</v>
      </c>
      <c r="C129" s="26" t="str">
        <f t="shared" si="5"/>
        <v>A6156</v>
      </c>
      <c r="D129" s="26">
        <v>4</v>
      </c>
      <c r="E129" s="75" t="s">
        <v>452</v>
      </c>
      <c r="F129" s="27" t="s">
        <v>1245</v>
      </c>
      <c r="G129" s="39" t="s">
        <v>55</v>
      </c>
      <c r="H129" s="40">
        <v>415885036</v>
      </c>
      <c r="I129" s="80">
        <v>0</v>
      </c>
      <c r="J129" s="46">
        <v>40.65</v>
      </c>
      <c r="K129" s="29">
        <f t="shared" si="4"/>
        <v>0</v>
      </c>
      <c r="L129" s="28">
        <f t="shared" si="6"/>
        <v>47.153999999999996</v>
      </c>
      <c r="M129" s="30">
        <f t="shared" si="7"/>
        <v>0</v>
      </c>
    </row>
    <row r="130" spans="1:13" x14ac:dyDescent="0.25">
      <c r="A130" s="26" t="s">
        <v>1427</v>
      </c>
      <c r="B130" s="25" t="s">
        <v>1392</v>
      </c>
      <c r="C130" s="26" t="str">
        <f t="shared" si="5"/>
        <v>05172</v>
      </c>
      <c r="D130" s="26">
        <v>1</v>
      </c>
      <c r="E130" s="75" t="s">
        <v>454</v>
      </c>
      <c r="F130" s="27" t="s">
        <v>1233</v>
      </c>
      <c r="G130" s="39" t="s">
        <v>56</v>
      </c>
      <c r="H130" s="40">
        <v>415885002</v>
      </c>
      <c r="I130" s="80">
        <v>0</v>
      </c>
      <c r="J130" s="46">
        <v>40.65</v>
      </c>
      <c r="K130" s="29">
        <f t="shared" si="4"/>
        <v>0</v>
      </c>
      <c r="L130" s="28">
        <f t="shared" si="6"/>
        <v>47.153999999999996</v>
      </c>
      <c r="M130" s="30">
        <f t="shared" si="7"/>
        <v>0</v>
      </c>
    </row>
    <row r="131" spans="1:13" x14ac:dyDescent="0.25">
      <c r="A131" s="26" t="s">
        <v>1427</v>
      </c>
      <c r="B131" s="25" t="s">
        <v>1392</v>
      </c>
      <c r="C131" s="26" t="str">
        <f t="shared" si="5"/>
        <v>05172</v>
      </c>
      <c r="D131" s="26">
        <v>2</v>
      </c>
      <c r="E131" s="75" t="s">
        <v>454</v>
      </c>
      <c r="F131" s="27" t="s">
        <v>1234</v>
      </c>
      <c r="G131" s="39" t="s">
        <v>58</v>
      </c>
      <c r="H131" s="40">
        <v>415885006</v>
      </c>
      <c r="I131" s="80">
        <v>0</v>
      </c>
      <c r="J131" s="46">
        <v>40.65</v>
      </c>
      <c r="K131" s="29">
        <f t="shared" si="4"/>
        <v>0</v>
      </c>
      <c r="L131" s="28">
        <f t="shared" si="6"/>
        <v>47.153999999999996</v>
      </c>
      <c r="M131" s="30">
        <f t="shared" si="7"/>
        <v>0</v>
      </c>
    </row>
    <row r="132" spans="1:13" x14ac:dyDescent="0.25">
      <c r="A132" s="26" t="s">
        <v>1427</v>
      </c>
      <c r="B132" s="25" t="s">
        <v>1392</v>
      </c>
      <c r="C132" s="26" t="str">
        <f t="shared" si="5"/>
        <v>05172</v>
      </c>
      <c r="D132" s="26">
        <v>3</v>
      </c>
      <c r="E132" s="75" t="s">
        <v>454</v>
      </c>
      <c r="F132" s="27" t="s">
        <v>1235</v>
      </c>
      <c r="G132" s="39" t="s">
        <v>57</v>
      </c>
      <c r="H132" s="40">
        <v>415885004</v>
      </c>
      <c r="I132" s="80">
        <v>0</v>
      </c>
      <c r="J132" s="46">
        <v>40.65</v>
      </c>
      <c r="K132" s="29">
        <f t="shared" si="4"/>
        <v>0</v>
      </c>
      <c r="L132" s="28">
        <f t="shared" si="6"/>
        <v>47.153999999999996</v>
      </c>
      <c r="M132" s="30">
        <f t="shared" si="7"/>
        <v>0</v>
      </c>
    </row>
    <row r="133" spans="1:13" x14ac:dyDescent="0.25">
      <c r="A133" s="26" t="s">
        <v>1427</v>
      </c>
      <c r="B133" s="25" t="s">
        <v>1392</v>
      </c>
      <c r="C133" s="26" t="str">
        <f t="shared" si="5"/>
        <v>05172</v>
      </c>
      <c r="D133" s="26">
        <v>4</v>
      </c>
      <c r="E133" s="75" t="s">
        <v>454</v>
      </c>
      <c r="F133" s="27" t="s">
        <v>1245</v>
      </c>
      <c r="G133" s="39" t="s">
        <v>59</v>
      </c>
      <c r="H133" s="40">
        <v>415885008</v>
      </c>
      <c r="I133" s="80">
        <v>0</v>
      </c>
      <c r="J133" s="46">
        <v>40.65</v>
      </c>
      <c r="K133" s="29">
        <f t="shared" si="4"/>
        <v>0</v>
      </c>
      <c r="L133" s="28">
        <f t="shared" si="6"/>
        <v>47.153999999999996</v>
      </c>
      <c r="M133" s="30">
        <f t="shared" si="7"/>
        <v>0</v>
      </c>
    </row>
    <row r="134" spans="1:13" x14ac:dyDescent="0.25">
      <c r="A134" s="26" t="s">
        <v>1427</v>
      </c>
      <c r="B134" s="25" t="s">
        <v>1392</v>
      </c>
      <c r="C134" s="26" t="str">
        <f t="shared" si="5"/>
        <v>05508</v>
      </c>
      <c r="D134" s="26">
        <v>1</v>
      </c>
      <c r="E134" s="75" t="s">
        <v>455</v>
      </c>
      <c r="F134" s="27" t="s">
        <v>1233</v>
      </c>
      <c r="G134" s="39" t="s">
        <v>60</v>
      </c>
      <c r="H134" s="40">
        <v>415885018</v>
      </c>
      <c r="I134" s="80">
        <v>0</v>
      </c>
      <c r="J134" s="46">
        <v>40.65</v>
      </c>
      <c r="K134" s="29">
        <f t="shared" si="4"/>
        <v>0</v>
      </c>
      <c r="L134" s="28">
        <f t="shared" si="6"/>
        <v>47.153999999999996</v>
      </c>
      <c r="M134" s="30">
        <f t="shared" si="7"/>
        <v>0</v>
      </c>
    </row>
    <row r="135" spans="1:13" x14ac:dyDescent="0.25">
      <c r="A135" s="26" t="s">
        <v>1427</v>
      </c>
      <c r="B135" s="25" t="s">
        <v>1392</v>
      </c>
      <c r="C135" s="26" t="str">
        <f t="shared" si="5"/>
        <v>05508</v>
      </c>
      <c r="D135" s="26">
        <v>2</v>
      </c>
      <c r="E135" s="75" t="s">
        <v>455</v>
      </c>
      <c r="F135" s="27" t="s">
        <v>1234</v>
      </c>
      <c r="G135" s="39" t="s">
        <v>62</v>
      </c>
      <c r="H135" s="40">
        <v>415885022</v>
      </c>
      <c r="I135" s="80">
        <v>0</v>
      </c>
      <c r="J135" s="46">
        <v>40.65</v>
      </c>
      <c r="K135" s="29">
        <f t="shared" ref="K135:K198" si="8">I135*J135</f>
        <v>0</v>
      </c>
      <c r="L135" s="28">
        <f t="shared" si="6"/>
        <v>47.153999999999996</v>
      </c>
      <c r="M135" s="30">
        <f t="shared" si="7"/>
        <v>0</v>
      </c>
    </row>
    <row r="136" spans="1:13" x14ac:dyDescent="0.25">
      <c r="A136" s="26" t="s">
        <v>1427</v>
      </c>
      <c r="B136" s="25" t="s">
        <v>1392</v>
      </c>
      <c r="C136" s="26" t="str">
        <f t="shared" ref="C136:C199" si="9">RIGHT(G136,5)</f>
        <v>05508</v>
      </c>
      <c r="D136" s="26">
        <v>3</v>
      </c>
      <c r="E136" s="75" t="s">
        <v>455</v>
      </c>
      <c r="F136" s="27" t="s">
        <v>1235</v>
      </c>
      <c r="G136" s="39" t="s">
        <v>61</v>
      </c>
      <c r="H136" s="40">
        <v>415885020</v>
      </c>
      <c r="I136" s="80">
        <v>0</v>
      </c>
      <c r="J136" s="46">
        <v>40.65</v>
      </c>
      <c r="K136" s="29">
        <f t="shared" si="8"/>
        <v>0</v>
      </c>
      <c r="L136" s="28">
        <f t="shared" ref="L136:L199" si="10">+J136*1.16</f>
        <v>47.153999999999996</v>
      </c>
      <c r="M136" s="30">
        <f t="shared" ref="M136:M199" si="11">+I136*L136</f>
        <v>0</v>
      </c>
    </row>
    <row r="137" spans="1:13" x14ac:dyDescent="0.25">
      <c r="A137" s="26" t="s">
        <v>1427</v>
      </c>
      <c r="B137" s="25" t="s">
        <v>1392</v>
      </c>
      <c r="C137" s="26" t="str">
        <f t="shared" si="9"/>
        <v>05508</v>
      </c>
      <c r="D137" s="26">
        <v>4</v>
      </c>
      <c r="E137" s="75" t="s">
        <v>455</v>
      </c>
      <c r="F137" s="27" t="s">
        <v>1245</v>
      </c>
      <c r="G137" s="39" t="s">
        <v>63</v>
      </c>
      <c r="H137" s="40">
        <v>415885024</v>
      </c>
      <c r="I137" s="80">
        <v>0</v>
      </c>
      <c r="J137" s="46">
        <v>40.65</v>
      </c>
      <c r="K137" s="29">
        <f t="shared" si="8"/>
        <v>0</v>
      </c>
      <c r="L137" s="28">
        <f t="shared" si="10"/>
        <v>47.153999999999996</v>
      </c>
      <c r="M137" s="30">
        <f t="shared" si="11"/>
        <v>0</v>
      </c>
    </row>
    <row r="138" spans="1:13" x14ac:dyDescent="0.25">
      <c r="A138" s="26" t="s">
        <v>1427</v>
      </c>
      <c r="B138" s="25" t="s">
        <v>1392</v>
      </c>
      <c r="C138" s="26" t="str">
        <f t="shared" si="9"/>
        <v>01307</v>
      </c>
      <c r="D138" s="26">
        <v>1</v>
      </c>
      <c r="E138" s="75" t="s">
        <v>456</v>
      </c>
      <c r="F138" s="27" t="s">
        <v>1233</v>
      </c>
      <c r="G138" s="39" t="s">
        <v>64</v>
      </c>
      <c r="H138" s="40">
        <v>415885013</v>
      </c>
      <c r="I138" s="80">
        <v>0</v>
      </c>
      <c r="J138" s="46">
        <v>40.65</v>
      </c>
      <c r="K138" s="29">
        <f t="shared" si="8"/>
        <v>0</v>
      </c>
      <c r="L138" s="28">
        <f t="shared" si="10"/>
        <v>47.153999999999996</v>
      </c>
      <c r="M138" s="30">
        <f t="shared" si="11"/>
        <v>0</v>
      </c>
    </row>
    <row r="139" spans="1:13" x14ac:dyDescent="0.25">
      <c r="A139" s="26" t="s">
        <v>1427</v>
      </c>
      <c r="B139" s="25" t="s">
        <v>1392</v>
      </c>
      <c r="C139" s="26" t="str">
        <f t="shared" si="9"/>
        <v>01307</v>
      </c>
      <c r="D139" s="26">
        <v>2</v>
      </c>
      <c r="E139" s="75" t="s">
        <v>456</v>
      </c>
      <c r="F139" s="27" t="s">
        <v>1234</v>
      </c>
      <c r="G139" s="39" t="s">
        <v>66</v>
      </c>
      <c r="H139" s="40">
        <v>415885015</v>
      </c>
      <c r="I139" s="80">
        <v>0</v>
      </c>
      <c r="J139" s="46">
        <v>40.65</v>
      </c>
      <c r="K139" s="29">
        <f t="shared" si="8"/>
        <v>0</v>
      </c>
      <c r="L139" s="28">
        <f t="shared" si="10"/>
        <v>47.153999999999996</v>
      </c>
      <c r="M139" s="30">
        <f t="shared" si="11"/>
        <v>0</v>
      </c>
    </row>
    <row r="140" spans="1:13" x14ac:dyDescent="0.25">
      <c r="A140" s="26" t="s">
        <v>1427</v>
      </c>
      <c r="B140" s="25" t="s">
        <v>1392</v>
      </c>
      <c r="C140" s="26" t="str">
        <f t="shared" si="9"/>
        <v>01307</v>
      </c>
      <c r="D140" s="26">
        <v>3</v>
      </c>
      <c r="E140" s="75" t="s">
        <v>456</v>
      </c>
      <c r="F140" s="27" t="s">
        <v>1235</v>
      </c>
      <c r="G140" s="39" t="s">
        <v>65</v>
      </c>
      <c r="H140" s="40">
        <v>415885014</v>
      </c>
      <c r="I140" s="80">
        <v>0</v>
      </c>
      <c r="J140" s="46">
        <v>40.65</v>
      </c>
      <c r="K140" s="29">
        <f t="shared" si="8"/>
        <v>0</v>
      </c>
      <c r="L140" s="28">
        <f t="shared" si="10"/>
        <v>47.153999999999996</v>
      </c>
      <c r="M140" s="30">
        <f t="shared" si="11"/>
        <v>0</v>
      </c>
    </row>
    <row r="141" spans="1:13" x14ac:dyDescent="0.25">
      <c r="A141" s="26" t="s">
        <v>1427</v>
      </c>
      <c r="B141" s="25" t="s">
        <v>1392</v>
      </c>
      <c r="C141" s="26" t="str">
        <f t="shared" si="9"/>
        <v>01307</v>
      </c>
      <c r="D141" s="26">
        <v>4</v>
      </c>
      <c r="E141" s="75" t="s">
        <v>456</v>
      </c>
      <c r="F141" s="27" t="s">
        <v>1245</v>
      </c>
      <c r="G141" s="39" t="s">
        <v>67</v>
      </c>
      <c r="H141" s="40">
        <v>415885016</v>
      </c>
      <c r="I141" s="80">
        <v>0</v>
      </c>
      <c r="J141" s="46">
        <v>40.65</v>
      </c>
      <c r="K141" s="29">
        <f t="shared" si="8"/>
        <v>0</v>
      </c>
      <c r="L141" s="28">
        <f t="shared" si="10"/>
        <v>47.153999999999996</v>
      </c>
      <c r="M141" s="30">
        <f t="shared" si="11"/>
        <v>0</v>
      </c>
    </row>
    <row r="142" spans="1:13" x14ac:dyDescent="0.25">
      <c r="A142" s="26" t="s">
        <v>1427</v>
      </c>
      <c r="B142" s="25" t="s">
        <v>1392</v>
      </c>
      <c r="C142" s="26" t="str">
        <f t="shared" si="9"/>
        <v>A5432</v>
      </c>
      <c r="D142" s="26">
        <v>1</v>
      </c>
      <c r="E142" s="75" t="s">
        <v>458</v>
      </c>
      <c r="F142" s="27" t="s">
        <v>1233</v>
      </c>
      <c r="G142" s="39" t="s">
        <v>68</v>
      </c>
      <c r="H142" s="40">
        <v>415885037</v>
      </c>
      <c r="I142" s="80">
        <v>0</v>
      </c>
      <c r="J142" s="46">
        <v>40.65</v>
      </c>
      <c r="K142" s="29">
        <f t="shared" si="8"/>
        <v>0</v>
      </c>
      <c r="L142" s="28">
        <f t="shared" si="10"/>
        <v>47.153999999999996</v>
      </c>
      <c r="M142" s="30">
        <f t="shared" si="11"/>
        <v>0</v>
      </c>
    </row>
    <row r="143" spans="1:13" x14ac:dyDescent="0.25">
      <c r="A143" s="26" t="s">
        <v>1427</v>
      </c>
      <c r="B143" s="25" t="s">
        <v>1392</v>
      </c>
      <c r="C143" s="26" t="str">
        <f t="shared" si="9"/>
        <v>A5432</v>
      </c>
      <c r="D143" s="26">
        <v>2</v>
      </c>
      <c r="E143" s="75" t="s">
        <v>458</v>
      </c>
      <c r="F143" s="27" t="s">
        <v>1234</v>
      </c>
      <c r="G143" s="39" t="s">
        <v>70</v>
      </c>
      <c r="H143" s="40">
        <v>415885039</v>
      </c>
      <c r="I143" s="80">
        <v>0</v>
      </c>
      <c r="J143" s="46">
        <v>40.65</v>
      </c>
      <c r="K143" s="29">
        <f t="shared" si="8"/>
        <v>0</v>
      </c>
      <c r="L143" s="28">
        <f t="shared" si="10"/>
        <v>47.153999999999996</v>
      </c>
      <c r="M143" s="30">
        <f t="shared" si="11"/>
        <v>0</v>
      </c>
    </row>
    <row r="144" spans="1:13" x14ac:dyDescent="0.25">
      <c r="A144" s="26" t="s">
        <v>1427</v>
      </c>
      <c r="B144" s="25" t="s">
        <v>1392</v>
      </c>
      <c r="C144" s="26" t="str">
        <f t="shared" si="9"/>
        <v>A5432</v>
      </c>
      <c r="D144" s="26">
        <v>3</v>
      </c>
      <c r="E144" s="75" t="s">
        <v>458</v>
      </c>
      <c r="F144" s="27" t="s">
        <v>1235</v>
      </c>
      <c r="G144" s="39" t="s">
        <v>69</v>
      </c>
      <c r="H144" s="40">
        <v>415885038</v>
      </c>
      <c r="I144" s="80">
        <v>0</v>
      </c>
      <c r="J144" s="46">
        <v>40.65</v>
      </c>
      <c r="K144" s="29">
        <f t="shared" si="8"/>
        <v>0</v>
      </c>
      <c r="L144" s="28">
        <f t="shared" si="10"/>
        <v>47.153999999999996</v>
      </c>
      <c r="M144" s="30">
        <f t="shared" si="11"/>
        <v>0</v>
      </c>
    </row>
    <row r="145" spans="1:13" x14ac:dyDescent="0.25">
      <c r="A145" s="26" t="s">
        <v>1427</v>
      </c>
      <c r="B145" s="25" t="s">
        <v>1392</v>
      </c>
      <c r="C145" s="26" t="str">
        <f t="shared" si="9"/>
        <v>A5432</v>
      </c>
      <c r="D145" s="26">
        <v>4</v>
      </c>
      <c r="E145" s="75" t="s">
        <v>458</v>
      </c>
      <c r="F145" s="27" t="s">
        <v>1245</v>
      </c>
      <c r="G145" s="39" t="s">
        <v>71</v>
      </c>
      <c r="H145" s="40">
        <v>415885040</v>
      </c>
      <c r="I145" s="80">
        <v>0</v>
      </c>
      <c r="J145" s="46">
        <v>40.65</v>
      </c>
      <c r="K145" s="29">
        <f t="shared" si="8"/>
        <v>0</v>
      </c>
      <c r="L145" s="28">
        <f t="shared" si="10"/>
        <v>47.153999999999996</v>
      </c>
      <c r="M145" s="30">
        <f t="shared" si="11"/>
        <v>0</v>
      </c>
    </row>
    <row r="146" spans="1:13" x14ac:dyDescent="0.25">
      <c r="A146" s="26" t="s">
        <v>1427</v>
      </c>
      <c r="B146" s="25" t="s">
        <v>1392</v>
      </c>
      <c r="C146" s="26" t="str">
        <f t="shared" si="9"/>
        <v>D5835</v>
      </c>
      <c r="D146" s="26">
        <v>1</v>
      </c>
      <c r="E146" s="75" t="s">
        <v>731</v>
      </c>
      <c r="F146" s="27" t="s">
        <v>1233</v>
      </c>
      <c r="G146" s="39" t="s">
        <v>916</v>
      </c>
      <c r="H146" s="40">
        <v>454285001</v>
      </c>
      <c r="I146" s="80">
        <v>0</v>
      </c>
      <c r="J146" s="46">
        <v>40.65</v>
      </c>
      <c r="K146" s="29">
        <f t="shared" si="8"/>
        <v>0</v>
      </c>
      <c r="L146" s="28">
        <f t="shared" si="10"/>
        <v>47.153999999999996</v>
      </c>
      <c r="M146" s="30">
        <f t="shared" si="11"/>
        <v>0</v>
      </c>
    </row>
    <row r="147" spans="1:13" x14ac:dyDescent="0.25">
      <c r="A147" s="26" t="s">
        <v>1427</v>
      </c>
      <c r="B147" s="25" t="s">
        <v>1392</v>
      </c>
      <c r="C147" s="26" t="str">
        <f t="shared" si="9"/>
        <v>D5835</v>
      </c>
      <c r="D147" s="26">
        <v>2</v>
      </c>
      <c r="E147" s="75" t="s">
        <v>731</v>
      </c>
      <c r="F147" s="27" t="s">
        <v>1234</v>
      </c>
      <c r="G147" s="39" t="s">
        <v>917</v>
      </c>
      <c r="H147" s="40">
        <v>454285002</v>
      </c>
      <c r="I147" s="80">
        <v>0</v>
      </c>
      <c r="J147" s="46">
        <v>40.65</v>
      </c>
      <c r="K147" s="29">
        <f t="shared" si="8"/>
        <v>0</v>
      </c>
      <c r="L147" s="28">
        <f t="shared" si="10"/>
        <v>47.153999999999996</v>
      </c>
      <c r="M147" s="30">
        <f t="shared" si="11"/>
        <v>0</v>
      </c>
    </row>
    <row r="148" spans="1:13" x14ac:dyDescent="0.25">
      <c r="A148" s="26" t="s">
        <v>1427</v>
      </c>
      <c r="B148" s="25" t="s">
        <v>1392</v>
      </c>
      <c r="C148" s="26" t="str">
        <f t="shared" si="9"/>
        <v>D5835</v>
      </c>
      <c r="D148" s="26">
        <v>3</v>
      </c>
      <c r="E148" s="75" t="s">
        <v>731</v>
      </c>
      <c r="F148" s="27" t="s">
        <v>1235</v>
      </c>
      <c r="G148" s="39" t="s">
        <v>918</v>
      </c>
      <c r="H148" s="40">
        <v>454285003</v>
      </c>
      <c r="I148" s="80">
        <v>0</v>
      </c>
      <c r="J148" s="46">
        <v>40.65</v>
      </c>
      <c r="K148" s="29">
        <f t="shared" si="8"/>
        <v>0</v>
      </c>
      <c r="L148" s="28">
        <f t="shared" si="10"/>
        <v>47.153999999999996</v>
      </c>
      <c r="M148" s="30">
        <f t="shared" si="11"/>
        <v>0</v>
      </c>
    </row>
    <row r="149" spans="1:13" x14ac:dyDescent="0.25">
      <c r="A149" s="26" t="s">
        <v>1427</v>
      </c>
      <c r="B149" s="25" t="s">
        <v>1392</v>
      </c>
      <c r="C149" s="26" t="str">
        <f t="shared" si="9"/>
        <v>D5835</v>
      </c>
      <c r="D149" s="26">
        <v>4</v>
      </c>
      <c r="E149" s="75" t="s">
        <v>731</v>
      </c>
      <c r="F149" s="27" t="s">
        <v>1245</v>
      </c>
      <c r="G149" s="39" t="s">
        <v>1386</v>
      </c>
      <c r="H149" s="40">
        <v>454285004</v>
      </c>
      <c r="I149" s="80">
        <v>0</v>
      </c>
      <c r="J149" s="46">
        <v>40.65</v>
      </c>
      <c r="K149" s="29">
        <f t="shared" si="8"/>
        <v>0</v>
      </c>
      <c r="L149" s="28">
        <f t="shared" si="10"/>
        <v>47.153999999999996</v>
      </c>
      <c r="M149" s="30">
        <f t="shared" si="11"/>
        <v>0</v>
      </c>
    </row>
    <row r="150" spans="1:13" x14ac:dyDescent="0.25">
      <c r="A150" s="26" t="s">
        <v>1428</v>
      </c>
      <c r="B150" s="25" t="s">
        <v>1393</v>
      </c>
      <c r="C150" s="26" t="str">
        <f t="shared" si="9"/>
        <v>02820</v>
      </c>
      <c r="D150" s="26">
        <v>1</v>
      </c>
      <c r="E150" s="75" t="s">
        <v>445</v>
      </c>
      <c r="F150" s="27" t="s">
        <v>1246</v>
      </c>
      <c r="G150" s="39" t="s">
        <v>92</v>
      </c>
      <c r="H150" s="40">
        <v>415892047</v>
      </c>
      <c r="I150" s="80">
        <v>0</v>
      </c>
      <c r="J150" s="46">
        <v>44</v>
      </c>
      <c r="K150" s="29">
        <f t="shared" si="8"/>
        <v>0</v>
      </c>
      <c r="L150" s="28">
        <f t="shared" si="10"/>
        <v>51.04</v>
      </c>
      <c r="M150" s="30">
        <f t="shared" si="11"/>
        <v>0</v>
      </c>
    </row>
    <row r="151" spans="1:13" x14ac:dyDescent="0.25">
      <c r="A151" s="26" t="s">
        <v>1428</v>
      </c>
      <c r="B151" s="25" t="s">
        <v>1393</v>
      </c>
      <c r="C151" s="26" t="str">
        <f t="shared" si="9"/>
        <v>02820</v>
      </c>
      <c r="D151" s="26">
        <v>2</v>
      </c>
      <c r="E151" s="75" t="s">
        <v>445</v>
      </c>
      <c r="F151" s="27" t="s">
        <v>1247</v>
      </c>
      <c r="G151" s="39" t="s">
        <v>93</v>
      </c>
      <c r="H151" s="40">
        <v>415892048</v>
      </c>
      <c r="I151" s="80">
        <v>0</v>
      </c>
      <c r="J151" s="46">
        <v>44</v>
      </c>
      <c r="K151" s="29">
        <f t="shared" si="8"/>
        <v>0</v>
      </c>
      <c r="L151" s="28">
        <f t="shared" si="10"/>
        <v>51.04</v>
      </c>
      <c r="M151" s="30">
        <f t="shared" si="11"/>
        <v>0</v>
      </c>
    </row>
    <row r="152" spans="1:13" x14ac:dyDescent="0.25">
      <c r="A152" s="26" t="s">
        <v>1428</v>
      </c>
      <c r="B152" s="25" t="s">
        <v>1393</v>
      </c>
      <c r="C152" s="26" t="str">
        <f t="shared" si="9"/>
        <v>02820</v>
      </c>
      <c r="D152" s="26">
        <v>3</v>
      </c>
      <c r="E152" s="75" t="s">
        <v>445</v>
      </c>
      <c r="F152" s="27" t="s">
        <v>1248</v>
      </c>
      <c r="G152" s="39" t="s">
        <v>94</v>
      </c>
      <c r="H152" s="40">
        <v>415892049</v>
      </c>
      <c r="I152" s="80">
        <v>0</v>
      </c>
      <c r="J152" s="46">
        <v>44</v>
      </c>
      <c r="K152" s="29">
        <f t="shared" si="8"/>
        <v>0</v>
      </c>
      <c r="L152" s="28">
        <f t="shared" si="10"/>
        <v>51.04</v>
      </c>
      <c r="M152" s="30">
        <f t="shared" si="11"/>
        <v>0</v>
      </c>
    </row>
    <row r="153" spans="1:13" x14ac:dyDescent="0.25">
      <c r="A153" s="26" t="s">
        <v>1428</v>
      </c>
      <c r="B153" s="25" t="s">
        <v>1393</v>
      </c>
      <c r="C153" s="26" t="str">
        <f t="shared" si="9"/>
        <v>02820</v>
      </c>
      <c r="D153" s="26">
        <v>4</v>
      </c>
      <c r="E153" s="75" t="s">
        <v>445</v>
      </c>
      <c r="F153" s="27" t="s">
        <v>1249</v>
      </c>
      <c r="G153" s="39" t="s">
        <v>95</v>
      </c>
      <c r="H153" s="40">
        <v>415892050</v>
      </c>
      <c r="I153" s="80">
        <v>0</v>
      </c>
      <c r="J153" s="46">
        <v>44</v>
      </c>
      <c r="K153" s="29">
        <f t="shared" si="8"/>
        <v>0</v>
      </c>
      <c r="L153" s="28">
        <f t="shared" si="10"/>
        <v>51.04</v>
      </c>
      <c r="M153" s="30">
        <f t="shared" si="11"/>
        <v>0</v>
      </c>
    </row>
    <row r="154" spans="1:13" ht="24" x14ac:dyDescent="0.25">
      <c r="A154" s="26" t="s">
        <v>1428</v>
      </c>
      <c r="B154" s="25" t="s">
        <v>1393</v>
      </c>
      <c r="C154" s="26" t="str">
        <f t="shared" si="9"/>
        <v>C6606</v>
      </c>
      <c r="D154" s="26">
        <v>1</v>
      </c>
      <c r="E154" s="75" t="s">
        <v>652</v>
      </c>
      <c r="F154" s="27" t="s">
        <v>1246</v>
      </c>
      <c r="G154" s="39" t="s">
        <v>648</v>
      </c>
      <c r="H154" s="40">
        <v>416129001</v>
      </c>
      <c r="I154" s="80">
        <v>0</v>
      </c>
      <c r="J154" s="46">
        <v>44</v>
      </c>
      <c r="K154" s="29">
        <f t="shared" si="8"/>
        <v>0</v>
      </c>
      <c r="L154" s="28">
        <f t="shared" si="10"/>
        <v>51.04</v>
      </c>
      <c r="M154" s="30">
        <f t="shared" si="11"/>
        <v>0</v>
      </c>
    </row>
    <row r="155" spans="1:13" ht="24" x14ac:dyDescent="0.25">
      <c r="A155" s="26" t="s">
        <v>1428</v>
      </c>
      <c r="B155" s="25" t="s">
        <v>1393</v>
      </c>
      <c r="C155" s="26" t="str">
        <f t="shared" si="9"/>
        <v>C6606</v>
      </c>
      <c r="D155" s="26">
        <v>2</v>
      </c>
      <c r="E155" s="75" t="s">
        <v>652</v>
      </c>
      <c r="F155" s="27" t="s">
        <v>1247</v>
      </c>
      <c r="G155" s="39" t="s">
        <v>649</v>
      </c>
      <c r="H155" s="40">
        <v>416129002</v>
      </c>
      <c r="I155" s="80">
        <v>0</v>
      </c>
      <c r="J155" s="46">
        <v>44</v>
      </c>
      <c r="K155" s="29">
        <f t="shared" si="8"/>
        <v>0</v>
      </c>
      <c r="L155" s="28">
        <f t="shared" si="10"/>
        <v>51.04</v>
      </c>
      <c r="M155" s="30">
        <f t="shared" si="11"/>
        <v>0</v>
      </c>
    </row>
    <row r="156" spans="1:13" ht="24" x14ac:dyDescent="0.25">
      <c r="A156" s="26" t="s">
        <v>1428</v>
      </c>
      <c r="B156" s="25" t="s">
        <v>1393</v>
      </c>
      <c r="C156" s="26" t="str">
        <f t="shared" si="9"/>
        <v>C6606</v>
      </c>
      <c r="D156" s="26">
        <v>3</v>
      </c>
      <c r="E156" s="75" t="s">
        <v>652</v>
      </c>
      <c r="F156" s="27" t="s">
        <v>1248</v>
      </c>
      <c r="G156" s="39" t="s">
        <v>650</v>
      </c>
      <c r="H156" s="40">
        <v>416129003</v>
      </c>
      <c r="I156" s="80">
        <v>0</v>
      </c>
      <c r="J156" s="46">
        <v>44</v>
      </c>
      <c r="K156" s="29">
        <f t="shared" si="8"/>
        <v>0</v>
      </c>
      <c r="L156" s="28">
        <f t="shared" si="10"/>
        <v>51.04</v>
      </c>
      <c r="M156" s="30">
        <f t="shared" si="11"/>
        <v>0</v>
      </c>
    </row>
    <row r="157" spans="1:13" ht="24" x14ac:dyDescent="0.25">
      <c r="A157" s="26" t="s">
        <v>1428</v>
      </c>
      <c r="B157" s="25" t="s">
        <v>1393</v>
      </c>
      <c r="C157" s="26" t="str">
        <f t="shared" si="9"/>
        <v>C6606</v>
      </c>
      <c r="D157" s="26">
        <v>4</v>
      </c>
      <c r="E157" s="75" t="s">
        <v>652</v>
      </c>
      <c r="F157" s="27" t="s">
        <v>1249</v>
      </c>
      <c r="G157" s="39" t="s">
        <v>651</v>
      </c>
      <c r="H157" s="40">
        <v>416129004</v>
      </c>
      <c r="I157" s="80">
        <v>0</v>
      </c>
      <c r="J157" s="46">
        <v>44</v>
      </c>
      <c r="K157" s="29">
        <f t="shared" si="8"/>
        <v>0</v>
      </c>
      <c r="L157" s="28">
        <f t="shared" si="10"/>
        <v>51.04</v>
      </c>
      <c r="M157" s="30">
        <f t="shared" si="11"/>
        <v>0</v>
      </c>
    </row>
    <row r="158" spans="1:13" x14ac:dyDescent="0.25">
      <c r="A158" s="26" t="s">
        <v>1428</v>
      </c>
      <c r="B158" s="25" t="s">
        <v>1393</v>
      </c>
      <c r="C158" s="26" t="str">
        <f t="shared" si="9"/>
        <v>03415</v>
      </c>
      <c r="D158" s="26">
        <v>1</v>
      </c>
      <c r="E158" s="75" t="s">
        <v>462</v>
      </c>
      <c r="F158" s="27" t="s">
        <v>1246</v>
      </c>
      <c r="G158" s="39" t="s">
        <v>96</v>
      </c>
      <c r="H158" s="40">
        <v>415892063</v>
      </c>
      <c r="I158" s="80">
        <v>0</v>
      </c>
      <c r="J158" s="46">
        <v>44</v>
      </c>
      <c r="K158" s="29">
        <f t="shared" si="8"/>
        <v>0</v>
      </c>
      <c r="L158" s="28">
        <f t="shared" si="10"/>
        <v>51.04</v>
      </c>
      <c r="M158" s="30">
        <f t="shared" si="11"/>
        <v>0</v>
      </c>
    </row>
    <row r="159" spans="1:13" x14ac:dyDescent="0.25">
      <c r="A159" s="26" t="s">
        <v>1428</v>
      </c>
      <c r="B159" s="25" t="s">
        <v>1393</v>
      </c>
      <c r="C159" s="26" t="str">
        <f t="shared" si="9"/>
        <v>03415</v>
      </c>
      <c r="D159" s="26">
        <v>2</v>
      </c>
      <c r="E159" s="75" t="s">
        <v>462</v>
      </c>
      <c r="F159" s="27" t="s">
        <v>1247</v>
      </c>
      <c r="G159" s="39" t="s">
        <v>97</v>
      </c>
      <c r="H159" s="40">
        <v>415892064</v>
      </c>
      <c r="I159" s="80">
        <v>0</v>
      </c>
      <c r="J159" s="46">
        <v>44</v>
      </c>
      <c r="K159" s="29">
        <f t="shared" si="8"/>
        <v>0</v>
      </c>
      <c r="L159" s="28">
        <f t="shared" si="10"/>
        <v>51.04</v>
      </c>
      <c r="M159" s="30">
        <f t="shared" si="11"/>
        <v>0</v>
      </c>
    </row>
    <row r="160" spans="1:13" x14ac:dyDescent="0.25">
      <c r="A160" s="26" t="s">
        <v>1428</v>
      </c>
      <c r="B160" s="25" t="s">
        <v>1393</v>
      </c>
      <c r="C160" s="26" t="str">
        <f t="shared" si="9"/>
        <v>03415</v>
      </c>
      <c r="D160" s="26">
        <v>3</v>
      </c>
      <c r="E160" s="75" t="s">
        <v>462</v>
      </c>
      <c r="F160" s="27" t="s">
        <v>1248</v>
      </c>
      <c r="G160" s="39" t="s">
        <v>98</v>
      </c>
      <c r="H160" s="40">
        <v>415892065</v>
      </c>
      <c r="I160" s="80">
        <v>0</v>
      </c>
      <c r="J160" s="46">
        <v>44</v>
      </c>
      <c r="K160" s="29">
        <f t="shared" si="8"/>
        <v>0</v>
      </c>
      <c r="L160" s="28">
        <f t="shared" si="10"/>
        <v>51.04</v>
      </c>
      <c r="M160" s="30">
        <f t="shared" si="11"/>
        <v>0</v>
      </c>
    </row>
    <row r="161" spans="1:13" x14ac:dyDescent="0.25">
      <c r="A161" s="26" t="s">
        <v>1428</v>
      </c>
      <c r="B161" s="25" t="s">
        <v>1393</v>
      </c>
      <c r="C161" s="26" t="str">
        <f t="shared" si="9"/>
        <v>03415</v>
      </c>
      <c r="D161" s="26">
        <v>4</v>
      </c>
      <c r="E161" s="75" t="s">
        <v>462</v>
      </c>
      <c r="F161" s="27" t="s">
        <v>1249</v>
      </c>
      <c r="G161" s="39" t="s">
        <v>99</v>
      </c>
      <c r="H161" s="40">
        <v>415892066</v>
      </c>
      <c r="I161" s="80">
        <v>0</v>
      </c>
      <c r="J161" s="46">
        <v>44</v>
      </c>
      <c r="K161" s="29">
        <f t="shared" si="8"/>
        <v>0</v>
      </c>
      <c r="L161" s="28">
        <f t="shared" si="10"/>
        <v>51.04</v>
      </c>
      <c r="M161" s="30">
        <f t="shared" si="11"/>
        <v>0</v>
      </c>
    </row>
    <row r="162" spans="1:13" ht="24" x14ac:dyDescent="0.25">
      <c r="A162" s="26" t="s">
        <v>1428</v>
      </c>
      <c r="B162" s="25" t="s">
        <v>1393</v>
      </c>
      <c r="C162" s="26" t="str">
        <f t="shared" si="9"/>
        <v>03339</v>
      </c>
      <c r="D162" s="26">
        <v>1</v>
      </c>
      <c r="E162" s="75" t="s">
        <v>459</v>
      </c>
      <c r="F162" s="27" t="s">
        <v>1246</v>
      </c>
      <c r="G162" s="39" t="s">
        <v>100</v>
      </c>
      <c r="H162" s="40">
        <v>415892059</v>
      </c>
      <c r="I162" s="80">
        <v>0</v>
      </c>
      <c r="J162" s="46">
        <v>44</v>
      </c>
      <c r="K162" s="29">
        <f t="shared" si="8"/>
        <v>0</v>
      </c>
      <c r="L162" s="28">
        <f t="shared" si="10"/>
        <v>51.04</v>
      </c>
      <c r="M162" s="30">
        <f t="shared" si="11"/>
        <v>0</v>
      </c>
    </row>
    <row r="163" spans="1:13" ht="24" x14ac:dyDescent="0.25">
      <c r="A163" s="26" t="s">
        <v>1428</v>
      </c>
      <c r="B163" s="25" t="s">
        <v>1393</v>
      </c>
      <c r="C163" s="26" t="str">
        <f t="shared" si="9"/>
        <v>03339</v>
      </c>
      <c r="D163" s="26">
        <v>2</v>
      </c>
      <c r="E163" s="75" t="s">
        <v>459</v>
      </c>
      <c r="F163" s="27" t="s">
        <v>1247</v>
      </c>
      <c r="G163" s="39" t="s">
        <v>101</v>
      </c>
      <c r="H163" s="40">
        <v>415892060</v>
      </c>
      <c r="I163" s="80">
        <v>0</v>
      </c>
      <c r="J163" s="46">
        <v>44</v>
      </c>
      <c r="K163" s="29">
        <f t="shared" si="8"/>
        <v>0</v>
      </c>
      <c r="L163" s="28">
        <f t="shared" si="10"/>
        <v>51.04</v>
      </c>
      <c r="M163" s="30">
        <f t="shared" si="11"/>
        <v>0</v>
      </c>
    </row>
    <row r="164" spans="1:13" ht="24" x14ac:dyDescent="0.25">
      <c r="A164" s="26" t="s">
        <v>1428</v>
      </c>
      <c r="B164" s="25" t="s">
        <v>1393</v>
      </c>
      <c r="C164" s="26" t="str">
        <f t="shared" si="9"/>
        <v>03339</v>
      </c>
      <c r="D164" s="26">
        <v>3</v>
      </c>
      <c r="E164" s="75" t="s">
        <v>459</v>
      </c>
      <c r="F164" s="27" t="s">
        <v>1248</v>
      </c>
      <c r="G164" s="39" t="s">
        <v>102</v>
      </c>
      <c r="H164" s="40">
        <v>415892061</v>
      </c>
      <c r="I164" s="80">
        <v>0</v>
      </c>
      <c r="J164" s="46">
        <v>44</v>
      </c>
      <c r="K164" s="29">
        <f t="shared" si="8"/>
        <v>0</v>
      </c>
      <c r="L164" s="28">
        <f t="shared" si="10"/>
        <v>51.04</v>
      </c>
      <c r="M164" s="30">
        <f t="shared" si="11"/>
        <v>0</v>
      </c>
    </row>
    <row r="165" spans="1:13" ht="24" x14ac:dyDescent="0.25">
      <c r="A165" s="26" t="s">
        <v>1428</v>
      </c>
      <c r="B165" s="25" t="s">
        <v>1393</v>
      </c>
      <c r="C165" s="26" t="str">
        <f t="shared" si="9"/>
        <v>03339</v>
      </c>
      <c r="D165" s="26">
        <v>4</v>
      </c>
      <c r="E165" s="75" t="s">
        <v>459</v>
      </c>
      <c r="F165" s="27" t="s">
        <v>1249</v>
      </c>
      <c r="G165" s="39" t="s">
        <v>103</v>
      </c>
      <c r="H165" s="40">
        <v>415892062</v>
      </c>
      <c r="I165" s="80">
        <v>0</v>
      </c>
      <c r="J165" s="46">
        <v>44</v>
      </c>
      <c r="K165" s="29">
        <f t="shared" si="8"/>
        <v>0</v>
      </c>
      <c r="L165" s="28">
        <f t="shared" si="10"/>
        <v>51.04</v>
      </c>
      <c r="M165" s="30">
        <f t="shared" si="11"/>
        <v>0</v>
      </c>
    </row>
    <row r="166" spans="1:13" x14ac:dyDescent="0.25">
      <c r="A166" s="26" t="s">
        <v>1428</v>
      </c>
      <c r="B166" s="25" t="s">
        <v>1393</v>
      </c>
      <c r="C166" s="26" t="str">
        <f t="shared" si="9"/>
        <v>00207</v>
      </c>
      <c r="D166" s="26">
        <v>1</v>
      </c>
      <c r="E166" s="75" t="s">
        <v>447</v>
      </c>
      <c r="F166" s="27" t="s">
        <v>1246</v>
      </c>
      <c r="G166" s="39" t="s">
        <v>104</v>
      </c>
      <c r="H166" s="40">
        <v>415892001</v>
      </c>
      <c r="I166" s="80">
        <v>0</v>
      </c>
      <c r="J166" s="46">
        <v>38</v>
      </c>
      <c r="K166" s="29">
        <f t="shared" si="8"/>
        <v>0</v>
      </c>
      <c r="L166" s="28">
        <f t="shared" si="10"/>
        <v>44.08</v>
      </c>
      <c r="M166" s="30">
        <f t="shared" si="11"/>
        <v>0</v>
      </c>
    </row>
    <row r="167" spans="1:13" x14ac:dyDescent="0.25">
      <c r="A167" s="26" t="s">
        <v>1428</v>
      </c>
      <c r="B167" s="25" t="s">
        <v>1393</v>
      </c>
      <c r="C167" s="26" t="str">
        <f t="shared" si="9"/>
        <v>00207</v>
      </c>
      <c r="D167" s="26">
        <v>2</v>
      </c>
      <c r="E167" s="75" t="s">
        <v>447</v>
      </c>
      <c r="F167" s="27" t="s">
        <v>1247</v>
      </c>
      <c r="G167" s="39" t="s">
        <v>105</v>
      </c>
      <c r="H167" s="40">
        <v>415892002</v>
      </c>
      <c r="I167" s="80">
        <v>0</v>
      </c>
      <c r="J167" s="46">
        <v>38</v>
      </c>
      <c r="K167" s="29">
        <f t="shared" si="8"/>
        <v>0</v>
      </c>
      <c r="L167" s="28">
        <f t="shared" si="10"/>
        <v>44.08</v>
      </c>
      <c r="M167" s="30">
        <f t="shared" si="11"/>
        <v>0</v>
      </c>
    </row>
    <row r="168" spans="1:13" x14ac:dyDescent="0.25">
      <c r="A168" s="26" t="s">
        <v>1428</v>
      </c>
      <c r="B168" s="25" t="s">
        <v>1393</v>
      </c>
      <c r="C168" s="26" t="str">
        <f t="shared" si="9"/>
        <v>00207</v>
      </c>
      <c r="D168" s="26">
        <v>3</v>
      </c>
      <c r="E168" s="75" t="s">
        <v>447</v>
      </c>
      <c r="F168" s="27" t="s">
        <v>1248</v>
      </c>
      <c r="G168" s="39" t="s">
        <v>106</v>
      </c>
      <c r="H168" s="40">
        <v>415892003</v>
      </c>
      <c r="I168" s="80">
        <v>0</v>
      </c>
      <c r="J168" s="46">
        <v>38</v>
      </c>
      <c r="K168" s="29">
        <f t="shared" si="8"/>
        <v>0</v>
      </c>
      <c r="L168" s="28">
        <f t="shared" si="10"/>
        <v>44.08</v>
      </c>
      <c r="M168" s="30">
        <f t="shared" si="11"/>
        <v>0</v>
      </c>
    </row>
    <row r="169" spans="1:13" x14ac:dyDescent="0.25">
      <c r="A169" s="26" t="s">
        <v>1428</v>
      </c>
      <c r="B169" s="25" t="s">
        <v>1393</v>
      </c>
      <c r="C169" s="26" t="str">
        <f t="shared" si="9"/>
        <v>00207</v>
      </c>
      <c r="D169" s="26">
        <v>4</v>
      </c>
      <c r="E169" s="75" t="s">
        <v>447</v>
      </c>
      <c r="F169" s="27" t="s">
        <v>1249</v>
      </c>
      <c r="G169" s="39" t="s">
        <v>107</v>
      </c>
      <c r="H169" s="40">
        <v>415892004</v>
      </c>
      <c r="I169" s="80">
        <v>0</v>
      </c>
      <c r="J169" s="46">
        <v>38</v>
      </c>
      <c r="K169" s="29">
        <f t="shared" si="8"/>
        <v>0</v>
      </c>
      <c r="L169" s="28">
        <f t="shared" si="10"/>
        <v>44.08</v>
      </c>
      <c r="M169" s="30">
        <f t="shared" si="11"/>
        <v>0</v>
      </c>
    </row>
    <row r="170" spans="1:13" x14ac:dyDescent="0.25">
      <c r="A170" s="26" t="s">
        <v>1428</v>
      </c>
      <c r="B170" s="25" t="s">
        <v>1393</v>
      </c>
      <c r="C170" s="26" t="str">
        <f t="shared" si="9"/>
        <v>00207</v>
      </c>
      <c r="D170" s="26">
        <v>5</v>
      </c>
      <c r="E170" s="75" t="s">
        <v>447</v>
      </c>
      <c r="F170" s="27" t="s">
        <v>1250</v>
      </c>
      <c r="G170" s="39" t="s">
        <v>936</v>
      </c>
      <c r="H170" s="40">
        <v>435984001</v>
      </c>
      <c r="I170" s="80">
        <v>0</v>
      </c>
      <c r="J170" s="46">
        <v>47.5</v>
      </c>
      <c r="K170" s="29">
        <f t="shared" si="8"/>
        <v>0</v>
      </c>
      <c r="L170" s="28">
        <f t="shared" si="10"/>
        <v>55.099999999999994</v>
      </c>
      <c r="M170" s="30">
        <f t="shared" si="11"/>
        <v>0</v>
      </c>
    </row>
    <row r="171" spans="1:13" x14ac:dyDescent="0.25">
      <c r="A171" s="26" t="s">
        <v>1428</v>
      </c>
      <c r="B171" s="25" t="s">
        <v>1393</v>
      </c>
      <c r="C171" s="26" t="str">
        <f t="shared" si="9"/>
        <v>A6713</v>
      </c>
      <c r="D171" s="26">
        <v>1</v>
      </c>
      <c r="E171" s="75" t="s">
        <v>457</v>
      </c>
      <c r="F171" s="27" t="s">
        <v>1246</v>
      </c>
      <c r="G171" s="39" t="s">
        <v>108</v>
      </c>
      <c r="H171" s="40">
        <v>415892039</v>
      </c>
      <c r="I171" s="80">
        <v>0</v>
      </c>
      <c r="J171" s="46">
        <v>44</v>
      </c>
      <c r="K171" s="29">
        <f t="shared" si="8"/>
        <v>0</v>
      </c>
      <c r="L171" s="28">
        <f t="shared" si="10"/>
        <v>51.04</v>
      </c>
      <c r="M171" s="30">
        <f t="shared" si="11"/>
        <v>0</v>
      </c>
    </row>
    <row r="172" spans="1:13" x14ac:dyDescent="0.25">
      <c r="A172" s="26" t="s">
        <v>1428</v>
      </c>
      <c r="B172" s="25" t="s">
        <v>1393</v>
      </c>
      <c r="C172" s="26" t="str">
        <f t="shared" si="9"/>
        <v>A6713</v>
      </c>
      <c r="D172" s="26">
        <v>2</v>
      </c>
      <c r="E172" s="75" t="s">
        <v>457</v>
      </c>
      <c r="F172" s="27" t="s">
        <v>1247</v>
      </c>
      <c r="G172" s="39" t="s">
        <v>109</v>
      </c>
      <c r="H172" s="40">
        <v>415892040</v>
      </c>
      <c r="I172" s="80">
        <v>0</v>
      </c>
      <c r="J172" s="46">
        <v>44</v>
      </c>
      <c r="K172" s="29">
        <f t="shared" si="8"/>
        <v>0</v>
      </c>
      <c r="L172" s="28">
        <f t="shared" si="10"/>
        <v>51.04</v>
      </c>
      <c r="M172" s="30">
        <f t="shared" si="11"/>
        <v>0</v>
      </c>
    </row>
    <row r="173" spans="1:13" x14ac:dyDescent="0.25">
      <c r="A173" s="26" t="s">
        <v>1428</v>
      </c>
      <c r="B173" s="25" t="s">
        <v>1393</v>
      </c>
      <c r="C173" s="26" t="str">
        <f t="shared" si="9"/>
        <v>A6713</v>
      </c>
      <c r="D173" s="26">
        <v>3</v>
      </c>
      <c r="E173" s="75" t="s">
        <v>457</v>
      </c>
      <c r="F173" s="27" t="s">
        <v>1248</v>
      </c>
      <c r="G173" s="39" t="s">
        <v>110</v>
      </c>
      <c r="H173" s="40">
        <v>415892041</v>
      </c>
      <c r="I173" s="80">
        <v>0</v>
      </c>
      <c r="J173" s="46">
        <v>44</v>
      </c>
      <c r="K173" s="29">
        <f t="shared" si="8"/>
        <v>0</v>
      </c>
      <c r="L173" s="28">
        <f t="shared" si="10"/>
        <v>51.04</v>
      </c>
      <c r="M173" s="30">
        <f t="shared" si="11"/>
        <v>0</v>
      </c>
    </row>
    <row r="174" spans="1:13" x14ac:dyDescent="0.25">
      <c r="A174" s="26" t="s">
        <v>1428</v>
      </c>
      <c r="B174" s="25" t="s">
        <v>1393</v>
      </c>
      <c r="C174" s="26" t="str">
        <f t="shared" si="9"/>
        <v>A6713</v>
      </c>
      <c r="D174" s="26">
        <v>4</v>
      </c>
      <c r="E174" s="75" t="s">
        <v>457</v>
      </c>
      <c r="F174" s="27" t="s">
        <v>1249</v>
      </c>
      <c r="G174" s="39" t="s">
        <v>111</v>
      </c>
      <c r="H174" s="40">
        <v>415892042</v>
      </c>
      <c r="I174" s="80">
        <v>0</v>
      </c>
      <c r="J174" s="46">
        <v>44</v>
      </c>
      <c r="K174" s="29">
        <f t="shared" si="8"/>
        <v>0</v>
      </c>
      <c r="L174" s="28">
        <f t="shared" si="10"/>
        <v>51.04</v>
      </c>
      <c r="M174" s="30">
        <f t="shared" si="11"/>
        <v>0</v>
      </c>
    </row>
    <row r="175" spans="1:13" x14ac:dyDescent="0.25">
      <c r="A175" s="26" t="s">
        <v>1428</v>
      </c>
      <c r="B175" s="25" t="s">
        <v>1393</v>
      </c>
      <c r="C175" s="26" t="str">
        <f t="shared" si="9"/>
        <v>01549</v>
      </c>
      <c r="D175" s="26">
        <v>1</v>
      </c>
      <c r="E175" s="75" t="s">
        <v>448</v>
      </c>
      <c r="F175" s="27" t="s">
        <v>1246</v>
      </c>
      <c r="G175" s="39" t="s">
        <v>112</v>
      </c>
      <c r="H175" s="40">
        <v>415892005</v>
      </c>
      <c r="I175" s="80">
        <v>0</v>
      </c>
      <c r="J175" s="46">
        <v>44</v>
      </c>
      <c r="K175" s="29">
        <f t="shared" si="8"/>
        <v>0</v>
      </c>
      <c r="L175" s="28">
        <f t="shared" si="10"/>
        <v>51.04</v>
      </c>
      <c r="M175" s="30">
        <f t="shared" si="11"/>
        <v>0</v>
      </c>
    </row>
    <row r="176" spans="1:13" x14ac:dyDescent="0.25">
      <c r="A176" s="26" t="s">
        <v>1428</v>
      </c>
      <c r="B176" s="25" t="s">
        <v>1393</v>
      </c>
      <c r="C176" s="26" t="str">
        <f t="shared" si="9"/>
        <v>01549</v>
      </c>
      <c r="D176" s="26">
        <v>2</v>
      </c>
      <c r="E176" s="75" t="s">
        <v>448</v>
      </c>
      <c r="F176" s="27" t="s">
        <v>1247</v>
      </c>
      <c r="G176" s="39" t="s">
        <v>113</v>
      </c>
      <c r="H176" s="40">
        <v>415892006</v>
      </c>
      <c r="I176" s="80">
        <v>0</v>
      </c>
      <c r="J176" s="46">
        <v>44</v>
      </c>
      <c r="K176" s="29">
        <f t="shared" si="8"/>
        <v>0</v>
      </c>
      <c r="L176" s="28">
        <f t="shared" si="10"/>
        <v>51.04</v>
      </c>
      <c r="M176" s="30">
        <f t="shared" si="11"/>
        <v>0</v>
      </c>
    </row>
    <row r="177" spans="1:13" x14ac:dyDescent="0.25">
      <c r="A177" s="26" t="s">
        <v>1428</v>
      </c>
      <c r="B177" s="25" t="s">
        <v>1393</v>
      </c>
      <c r="C177" s="26" t="str">
        <f t="shared" si="9"/>
        <v>01549</v>
      </c>
      <c r="D177" s="26">
        <v>3</v>
      </c>
      <c r="E177" s="75" t="s">
        <v>448</v>
      </c>
      <c r="F177" s="27" t="s">
        <v>1248</v>
      </c>
      <c r="G177" s="39" t="s">
        <v>114</v>
      </c>
      <c r="H177" s="40">
        <v>415892007</v>
      </c>
      <c r="I177" s="80">
        <v>0</v>
      </c>
      <c r="J177" s="46">
        <v>44</v>
      </c>
      <c r="K177" s="29">
        <f t="shared" si="8"/>
        <v>0</v>
      </c>
      <c r="L177" s="28">
        <f t="shared" si="10"/>
        <v>51.04</v>
      </c>
      <c r="M177" s="30">
        <f t="shared" si="11"/>
        <v>0</v>
      </c>
    </row>
    <row r="178" spans="1:13" x14ac:dyDescent="0.25">
      <c r="A178" s="26" t="s">
        <v>1428</v>
      </c>
      <c r="B178" s="25" t="s">
        <v>1393</v>
      </c>
      <c r="C178" s="26" t="str">
        <f t="shared" si="9"/>
        <v>01549</v>
      </c>
      <c r="D178" s="26">
        <v>4</v>
      </c>
      <c r="E178" s="75" t="s">
        <v>448</v>
      </c>
      <c r="F178" s="27" t="s">
        <v>1249</v>
      </c>
      <c r="G178" s="39" t="s">
        <v>115</v>
      </c>
      <c r="H178" s="40">
        <v>415892008</v>
      </c>
      <c r="I178" s="80">
        <v>0</v>
      </c>
      <c r="J178" s="46">
        <v>44</v>
      </c>
      <c r="K178" s="29">
        <f t="shared" si="8"/>
        <v>0</v>
      </c>
      <c r="L178" s="28">
        <f t="shared" si="10"/>
        <v>51.04</v>
      </c>
      <c r="M178" s="30">
        <f t="shared" si="11"/>
        <v>0</v>
      </c>
    </row>
    <row r="179" spans="1:13" ht="24" x14ac:dyDescent="0.25">
      <c r="A179" s="26" t="s">
        <v>1428</v>
      </c>
      <c r="B179" s="25" t="s">
        <v>1393</v>
      </c>
      <c r="C179" s="26" t="str">
        <f t="shared" si="9"/>
        <v>C6408</v>
      </c>
      <c r="D179" s="26">
        <v>1</v>
      </c>
      <c r="E179" s="75" t="s">
        <v>662</v>
      </c>
      <c r="F179" s="27" t="s">
        <v>1246</v>
      </c>
      <c r="G179" s="39" t="s">
        <v>658</v>
      </c>
      <c r="H179" s="40">
        <v>415892075</v>
      </c>
      <c r="I179" s="80">
        <v>0</v>
      </c>
      <c r="J179" s="46">
        <v>44</v>
      </c>
      <c r="K179" s="29">
        <f t="shared" si="8"/>
        <v>0</v>
      </c>
      <c r="L179" s="28">
        <f t="shared" si="10"/>
        <v>51.04</v>
      </c>
      <c r="M179" s="30">
        <f t="shared" si="11"/>
        <v>0</v>
      </c>
    </row>
    <row r="180" spans="1:13" ht="24" x14ac:dyDescent="0.25">
      <c r="A180" s="26" t="s">
        <v>1428</v>
      </c>
      <c r="B180" s="25" t="s">
        <v>1393</v>
      </c>
      <c r="C180" s="26" t="str">
        <f t="shared" si="9"/>
        <v>C6408</v>
      </c>
      <c r="D180" s="26">
        <v>2</v>
      </c>
      <c r="E180" s="75" t="s">
        <v>662</v>
      </c>
      <c r="F180" s="27" t="s">
        <v>1247</v>
      </c>
      <c r="G180" s="39" t="s">
        <v>659</v>
      </c>
      <c r="H180" s="40">
        <v>415892076</v>
      </c>
      <c r="I180" s="80">
        <v>0</v>
      </c>
      <c r="J180" s="46">
        <v>44</v>
      </c>
      <c r="K180" s="29">
        <f t="shared" si="8"/>
        <v>0</v>
      </c>
      <c r="L180" s="28">
        <f t="shared" si="10"/>
        <v>51.04</v>
      </c>
      <c r="M180" s="30">
        <f t="shared" si="11"/>
        <v>0</v>
      </c>
    </row>
    <row r="181" spans="1:13" ht="24" x14ac:dyDescent="0.25">
      <c r="A181" s="26" t="s">
        <v>1428</v>
      </c>
      <c r="B181" s="25" t="s">
        <v>1393</v>
      </c>
      <c r="C181" s="26" t="str">
        <f t="shared" si="9"/>
        <v>C6408</v>
      </c>
      <c r="D181" s="26">
        <v>3</v>
      </c>
      <c r="E181" s="75" t="s">
        <v>662</v>
      </c>
      <c r="F181" s="27" t="s">
        <v>1248</v>
      </c>
      <c r="G181" s="39" t="s">
        <v>660</v>
      </c>
      <c r="H181" s="40">
        <v>415892077</v>
      </c>
      <c r="I181" s="80">
        <v>0</v>
      </c>
      <c r="J181" s="46">
        <v>44</v>
      </c>
      <c r="K181" s="29">
        <f t="shared" si="8"/>
        <v>0</v>
      </c>
      <c r="L181" s="28">
        <f t="shared" si="10"/>
        <v>51.04</v>
      </c>
      <c r="M181" s="30">
        <f t="shared" si="11"/>
        <v>0</v>
      </c>
    </row>
    <row r="182" spans="1:13" ht="24" x14ac:dyDescent="0.25">
      <c r="A182" s="26" t="s">
        <v>1428</v>
      </c>
      <c r="B182" s="25" t="s">
        <v>1393</v>
      </c>
      <c r="C182" s="26" t="str">
        <f t="shared" si="9"/>
        <v>C6408</v>
      </c>
      <c r="D182" s="26">
        <v>4</v>
      </c>
      <c r="E182" s="75" t="s">
        <v>662</v>
      </c>
      <c r="F182" s="27" t="s">
        <v>1249</v>
      </c>
      <c r="G182" s="39" t="s">
        <v>661</v>
      </c>
      <c r="H182" s="40">
        <v>415892078</v>
      </c>
      <c r="I182" s="80">
        <v>0</v>
      </c>
      <c r="J182" s="46">
        <v>44</v>
      </c>
      <c r="K182" s="29">
        <f t="shared" si="8"/>
        <v>0</v>
      </c>
      <c r="L182" s="28">
        <f t="shared" si="10"/>
        <v>51.04</v>
      </c>
      <c r="M182" s="30">
        <f t="shared" si="11"/>
        <v>0</v>
      </c>
    </row>
    <row r="183" spans="1:13" x14ac:dyDescent="0.25">
      <c r="A183" s="26" t="s">
        <v>1428</v>
      </c>
      <c r="B183" s="25" t="s">
        <v>1393</v>
      </c>
      <c r="C183" s="26" t="str">
        <f t="shared" si="9"/>
        <v>07378</v>
      </c>
      <c r="D183" s="26">
        <v>1</v>
      </c>
      <c r="E183" s="75" t="s">
        <v>463</v>
      </c>
      <c r="F183" s="27" t="s">
        <v>1246</v>
      </c>
      <c r="G183" s="39" t="s">
        <v>116</v>
      </c>
      <c r="H183" s="40">
        <v>415892035</v>
      </c>
      <c r="I183" s="80">
        <v>0</v>
      </c>
      <c r="J183" s="46">
        <v>44</v>
      </c>
      <c r="K183" s="29">
        <f t="shared" si="8"/>
        <v>0</v>
      </c>
      <c r="L183" s="28">
        <f t="shared" si="10"/>
        <v>51.04</v>
      </c>
      <c r="M183" s="30">
        <f t="shared" si="11"/>
        <v>0</v>
      </c>
    </row>
    <row r="184" spans="1:13" x14ac:dyDescent="0.25">
      <c r="A184" s="26" t="s">
        <v>1428</v>
      </c>
      <c r="B184" s="25" t="s">
        <v>1393</v>
      </c>
      <c r="C184" s="26" t="str">
        <f t="shared" si="9"/>
        <v>07378</v>
      </c>
      <c r="D184" s="26">
        <v>2</v>
      </c>
      <c r="E184" s="75" t="s">
        <v>463</v>
      </c>
      <c r="F184" s="27" t="s">
        <v>1247</v>
      </c>
      <c r="G184" s="39" t="s">
        <v>117</v>
      </c>
      <c r="H184" s="40">
        <v>415892036</v>
      </c>
      <c r="I184" s="80">
        <v>0</v>
      </c>
      <c r="J184" s="46">
        <v>44</v>
      </c>
      <c r="K184" s="29">
        <f t="shared" si="8"/>
        <v>0</v>
      </c>
      <c r="L184" s="28">
        <f t="shared" si="10"/>
        <v>51.04</v>
      </c>
      <c r="M184" s="30">
        <f t="shared" si="11"/>
        <v>0</v>
      </c>
    </row>
    <row r="185" spans="1:13" x14ac:dyDescent="0.25">
      <c r="A185" s="26" t="s">
        <v>1428</v>
      </c>
      <c r="B185" s="25" t="s">
        <v>1393</v>
      </c>
      <c r="C185" s="26" t="str">
        <f t="shared" si="9"/>
        <v>07378</v>
      </c>
      <c r="D185" s="26">
        <v>3</v>
      </c>
      <c r="E185" s="75" t="s">
        <v>463</v>
      </c>
      <c r="F185" s="27" t="s">
        <v>1248</v>
      </c>
      <c r="G185" s="39" t="s">
        <v>118</v>
      </c>
      <c r="H185" s="40">
        <v>415892037</v>
      </c>
      <c r="I185" s="80">
        <v>0</v>
      </c>
      <c r="J185" s="46">
        <v>44</v>
      </c>
      <c r="K185" s="29">
        <f t="shared" si="8"/>
        <v>0</v>
      </c>
      <c r="L185" s="28">
        <f t="shared" si="10"/>
        <v>51.04</v>
      </c>
      <c r="M185" s="30">
        <f t="shared" si="11"/>
        <v>0</v>
      </c>
    </row>
    <row r="186" spans="1:13" x14ac:dyDescent="0.25">
      <c r="A186" s="26" t="s">
        <v>1428</v>
      </c>
      <c r="B186" s="25" t="s">
        <v>1393</v>
      </c>
      <c r="C186" s="26" t="str">
        <f t="shared" si="9"/>
        <v>07378</v>
      </c>
      <c r="D186" s="26">
        <v>4</v>
      </c>
      <c r="E186" s="75" t="s">
        <v>463</v>
      </c>
      <c r="F186" s="27" t="s">
        <v>1249</v>
      </c>
      <c r="G186" s="39" t="s">
        <v>119</v>
      </c>
      <c r="H186" s="40">
        <v>415892038</v>
      </c>
      <c r="I186" s="80">
        <v>0</v>
      </c>
      <c r="J186" s="46">
        <v>44</v>
      </c>
      <c r="K186" s="29">
        <f t="shared" si="8"/>
        <v>0</v>
      </c>
      <c r="L186" s="28">
        <f t="shared" si="10"/>
        <v>51.04</v>
      </c>
      <c r="M186" s="30">
        <f t="shared" si="11"/>
        <v>0</v>
      </c>
    </row>
    <row r="187" spans="1:13" x14ac:dyDescent="0.25">
      <c r="A187" s="26" t="s">
        <v>1428</v>
      </c>
      <c r="B187" s="25" t="s">
        <v>1393</v>
      </c>
      <c r="C187" s="26" t="str">
        <f t="shared" si="9"/>
        <v>A5918</v>
      </c>
      <c r="D187" s="26">
        <v>1</v>
      </c>
      <c r="E187" s="75" t="s">
        <v>464</v>
      </c>
      <c r="F187" s="27" t="s">
        <v>1246</v>
      </c>
      <c r="G187" s="39" t="s">
        <v>120</v>
      </c>
      <c r="H187" s="40">
        <v>415892055</v>
      </c>
      <c r="I187" s="80">
        <v>0</v>
      </c>
      <c r="J187" s="46">
        <v>44</v>
      </c>
      <c r="K187" s="29">
        <f t="shared" si="8"/>
        <v>0</v>
      </c>
      <c r="L187" s="28">
        <f t="shared" si="10"/>
        <v>51.04</v>
      </c>
      <c r="M187" s="30">
        <f t="shared" si="11"/>
        <v>0</v>
      </c>
    </row>
    <row r="188" spans="1:13" x14ac:dyDescent="0.25">
      <c r="A188" s="26" t="s">
        <v>1428</v>
      </c>
      <c r="B188" s="25" t="s">
        <v>1393</v>
      </c>
      <c r="C188" s="26" t="str">
        <f t="shared" si="9"/>
        <v>A5918</v>
      </c>
      <c r="D188" s="26">
        <v>2</v>
      </c>
      <c r="E188" s="75" t="s">
        <v>464</v>
      </c>
      <c r="F188" s="27" t="s">
        <v>1247</v>
      </c>
      <c r="G188" s="39" t="s">
        <v>121</v>
      </c>
      <c r="H188" s="40">
        <v>415892056</v>
      </c>
      <c r="I188" s="80">
        <v>0</v>
      </c>
      <c r="J188" s="46">
        <v>44</v>
      </c>
      <c r="K188" s="29">
        <f t="shared" si="8"/>
        <v>0</v>
      </c>
      <c r="L188" s="28">
        <f t="shared" si="10"/>
        <v>51.04</v>
      </c>
      <c r="M188" s="30">
        <f t="shared" si="11"/>
        <v>0</v>
      </c>
    </row>
    <row r="189" spans="1:13" x14ac:dyDescent="0.25">
      <c r="A189" s="26" t="s">
        <v>1428</v>
      </c>
      <c r="B189" s="25" t="s">
        <v>1393</v>
      </c>
      <c r="C189" s="26" t="str">
        <f t="shared" si="9"/>
        <v>A5918</v>
      </c>
      <c r="D189" s="26">
        <v>3</v>
      </c>
      <c r="E189" s="75" t="s">
        <v>464</v>
      </c>
      <c r="F189" s="27" t="s">
        <v>1248</v>
      </c>
      <c r="G189" s="39" t="s">
        <v>122</v>
      </c>
      <c r="H189" s="40">
        <v>415892057</v>
      </c>
      <c r="I189" s="80">
        <v>0</v>
      </c>
      <c r="J189" s="46">
        <v>44</v>
      </c>
      <c r="K189" s="29">
        <f t="shared" si="8"/>
        <v>0</v>
      </c>
      <c r="L189" s="28">
        <f t="shared" si="10"/>
        <v>51.04</v>
      </c>
      <c r="M189" s="30">
        <f t="shared" si="11"/>
        <v>0</v>
      </c>
    </row>
    <row r="190" spans="1:13" x14ac:dyDescent="0.25">
      <c r="A190" s="26" t="s">
        <v>1428</v>
      </c>
      <c r="B190" s="25" t="s">
        <v>1393</v>
      </c>
      <c r="C190" s="26" t="str">
        <f t="shared" si="9"/>
        <v>A5918</v>
      </c>
      <c r="D190" s="26">
        <v>4</v>
      </c>
      <c r="E190" s="75" t="s">
        <v>464</v>
      </c>
      <c r="F190" s="27" t="s">
        <v>1249</v>
      </c>
      <c r="G190" s="39" t="s">
        <v>123</v>
      </c>
      <c r="H190" s="40">
        <v>415892058</v>
      </c>
      <c r="I190" s="80">
        <v>0</v>
      </c>
      <c r="J190" s="46">
        <v>44</v>
      </c>
      <c r="K190" s="29">
        <f t="shared" si="8"/>
        <v>0</v>
      </c>
      <c r="L190" s="28">
        <f t="shared" si="10"/>
        <v>51.04</v>
      </c>
      <c r="M190" s="30">
        <f t="shared" si="11"/>
        <v>0</v>
      </c>
    </row>
    <row r="191" spans="1:13" x14ac:dyDescent="0.25">
      <c r="A191" s="26" t="s">
        <v>1428</v>
      </c>
      <c r="B191" s="25" t="s">
        <v>1393</v>
      </c>
      <c r="C191" s="26" t="str">
        <f t="shared" si="9"/>
        <v>04000</v>
      </c>
      <c r="D191" s="26">
        <v>1</v>
      </c>
      <c r="E191" s="75" t="s">
        <v>450</v>
      </c>
      <c r="F191" s="27" t="s">
        <v>1246</v>
      </c>
      <c r="G191" s="39" t="s">
        <v>124</v>
      </c>
      <c r="H191" s="40">
        <v>415892009</v>
      </c>
      <c r="I191" s="80">
        <v>0</v>
      </c>
      <c r="J191" s="46">
        <v>44</v>
      </c>
      <c r="K191" s="29">
        <f t="shared" si="8"/>
        <v>0</v>
      </c>
      <c r="L191" s="28">
        <f t="shared" si="10"/>
        <v>51.04</v>
      </c>
      <c r="M191" s="30">
        <f t="shared" si="11"/>
        <v>0</v>
      </c>
    </row>
    <row r="192" spans="1:13" x14ac:dyDescent="0.25">
      <c r="A192" s="26" t="s">
        <v>1428</v>
      </c>
      <c r="B192" s="25" t="s">
        <v>1393</v>
      </c>
      <c r="C192" s="26" t="str">
        <f t="shared" si="9"/>
        <v>04000</v>
      </c>
      <c r="D192" s="26">
        <v>2</v>
      </c>
      <c r="E192" s="75" t="s">
        <v>450</v>
      </c>
      <c r="F192" s="27" t="s">
        <v>1247</v>
      </c>
      <c r="G192" s="39" t="s">
        <v>125</v>
      </c>
      <c r="H192" s="40">
        <v>415892010</v>
      </c>
      <c r="I192" s="80">
        <v>0</v>
      </c>
      <c r="J192" s="46">
        <v>44</v>
      </c>
      <c r="K192" s="29">
        <f t="shared" si="8"/>
        <v>0</v>
      </c>
      <c r="L192" s="28">
        <f t="shared" si="10"/>
        <v>51.04</v>
      </c>
      <c r="M192" s="30">
        <f t="shared" si="11"/>
        <v>0</v>
      </c>
    </row>
    <row r="193" spans="1:13" x14ac:dyDescent="0.25">
      <c r="A193" s="26" t="s">
        <v>1428</v>
      </c>
      <c r="B193" s="25" t="s">
        <v>1393</v>
      </c>
      <c r="C193" s="26" t="str">
        <f t="shared" si="9"/>
        <v>04000</v>
      </c>
      <c r="D193" s="26">
        <v>3</v>
      </c>
      <c r="E193" s="75" t="s">
        <v>450</v>
      </c>
      <c r="F193" s="27" t="s">
        <v>1248</v>
      </c>
      <c r="G193" s="39" t="s">
        <v>126</v>
      </c>
      <c r="H193" s="40">
        <v>415892011</v>
      </c>
      <c r="I193" s="80">
        <v>0</v>
      </c>
      <c r="J193" s="46">
        <v>44</v>
      </c>
      <c r="K193" s="29">
        <f t="shared" si="8"/>
        <v>0</v>
      </c>
      <c r="L193" s="28">
        <f t="shared" si="10"/>
        <v>51.04</v>
      </c>
      <c r="M193" s="30">
        <f t="shared" si="11"/>
        <v>0</v>
      </c>
    </row>
    <row r="194" spans="1:13" x14ac:dyDescent="0.25">
      <c r="A194" s="26" t="s">
        <v>1428</v>
      </c>
      <c r="B194" s="25" t="s">
        <v>1393</v>
      </c>
      <c r="C194" s="26" t="str">
        <f t="shared" si="9"/>
        <v>04000</v>
      </c>
      <c r="D194" s="26">
        <v>4</v>
      </c>
      <c r="E194" s="75" t="s">
        <v>450</v>
      </c>
      <c r="F194" s="27" t="s">
        <v>1249</v>
      </c>
      <c r="G194" s="39" t="s">
        <v>127</v>
      </c>
      <c r="H194" s="40">
        <v>415892012</v>
      </c>
      <c r="I194" s="80">
        <v>0</v>
      </c>
      <c r="J194" s="46">
        <v>44</v>
      </c>
      <c r="K194" s="29">
        <f t="shared" si="8"/>
        <v>0</v>
      </c>
      <c r="L194" s="28">
        <f t="shared" si="10"/>
        <v>51.04</v>
      </c>
      <c r="M194" s="30">
        <f t="shared" si="11"/>
        <v>0</v>
      </c>
    </row>
    <row r="195" spans="1:13" x14ac:dyDescent="0.25">
      <c r="A195" s="26" t="s">
        <v>1428</v>
      </c>
      <c r="B195" s="25" t="s">
        <v>1393</v>
      </c>
      <c r="C195" s="26" t="str">
        <f t="shared" si="9"/>
        <v>04000</v>
      </c>
      <c r="D195" s="26">
        <v>5</v>
      </c>
      <c r="E195" s="75" t="s">
        <v>450</v>
      </c>
      <c r="F195" s="27" t="s">
        <v>1250</v>
      </c>
      <c r="G195" s="39" t="s">
        <v>937</v>
      </c>
      <c r="H195" s="40">
        <v>415892013</v>
      </c>
      <c r="I195" s="80">
        <v>0</v>
      </c>
      <c r="J195" s="46">
        <v>55</v>
      </c>
      <c r="K195" s="29">
        <f t="shared" si="8"/>
        <v>0</v>
      </c>
      <c r="L195" s="28">
        <f t="shared" si="10"/>
        <v>63.8</v>
      </c>
      <c r="M195" s="30">
        <f t="shared" si="11"/>
        <v>0</v>
      </c>
    </row>
    <row r="196" spans="1:13" x14ac:dyDescent="0.25">
      <c r="A196" s="26" t="s">
        <v>1428</v>
      </c>
      <c r="B196" s="25" t="s">
        <v>1393</v>
      </c>
      <c r="C196" s="26" t="str">
        <f t="shared" si="9"/>
        <v>06659</v>
      </c>
      <c r="D196" s="26">
        <v>1</v>
      </c>
      <c r="E196" s="75" t="s">
        <v>460</v>
      </c>
      <c r="F196" s="27" t="s">
        <v>1246</v>
      </c>
      <c r="G196" s="39" t="s">
        <v>128</v>
      </c>
      <c r="H196" s="40">
        <v>415892051</v>
      </c>
      <c r="I196" s="80">
        <v>0</v>
      </c>
      <c r="J196" s="46">
        <v>44</v>
      </c>
      <c r="K196" s="29">
        <f t="shared" si="8"/>
        <v>0</v>
      </c>
      <c r="L196" s="28">
        <f t="shared" si="10"/>
        <v>51.04</v>
      </c>
      <c r="M196" s="30">
        <f t="shared" si="11"/>
        <v>0</v>
      </c>
    </row>
    <row r="197" spans="1:13" x14ac:dyDescent="0.25">
      <c r="A197" s="26" t="s">
        <v>1428</v>
      </c>
      <c r="B197" s="25" t="s">
        <v>1393</v>
      </c>
      <c r="C197" s="26" t="str">
        <f t="shared" si="9"/>
        <v>06659</v>
      </c>
      <c r="D197" s="26">
        <v>2</v>
      </c>
      <c r="E197" s="75" t="s">
        <v>460</v>
      </c>
      <c r="F197" s="27" t="s">
        <v>1247</v>
      </c>
      <c r="G197" s="39" t="s">
        <v>129</v>
      </c>
      <c r="H197" s="40">
        <v>415892052</v>
      </c>
      <c r="I197" s="80">
        <v>0</v>
      </c>
      <c r="J197" s="46">
        <v>44</v>
      </c>
      <c r="K197" s="29">
        <f t="shared" si="8"/>
        <v>0</v>
      </c>
      <c r="L197" s="28">
        <f t="shared" si="10"/>
        <v>51.04</v>
      </c>
      <c r="M197" s="30">
        <f t="shared" si="11"/>
        <v>0</v>
      </c>
    </row>
    <row r="198" spans="1:13" x14ac:dyDescent="0.25">
      <c r="A198" s="26" t="s">
        <v>1428</v>
      </c>
      <c r="B198" s="25" t="s">
        <v>1393</v>
      </c>
      <c r="C198" s="26" t="str">
        <f t="shared" si="9"/>
        <v>06659</v>
      </c>
      <c r="D198" s="26">
        <v>3</v>
      </c>
      <c r="E198" s="75" t="s">
        <v>460</v>
      </c>
      <c r="F198" s="27" t="s">
        <v>1248</v>
      </c>
      <c r="G198" s="39" t="s">
        <v>130</v>
      </c>
      <c r="H198" s="40">
        <v>415892053</v>
      </c>
      <c r="I198" s="80">
        <v>0</v>
      </c>
      <c r="J198" s="46">
        <v>44</v>
      </c>
      <c r="K198" s="29">
        <f t="shared" si="8"/>
        <v>0</v>
      </c>
      <c r="L198" s="28">
        <f t="shared" si="10"/>
        <v>51.04</v>
      </c>
      <c r="M198" s="30">
        <f t="shared" si="11"/>
        <v>0</v>
      </c>
    </row>
    <row r="199" spans="1:13" x14ac:dyDescent="0.25">
      <c r="A199" s="26" t="s">
        <v>1428</v>
      </c>
      <c r="B199" s="25" t="s">
        <v>1393</v>
      </c>
      <c r="C199" s="26" t="str">
        <f t="shared" si="9"/>
        <v>06659</v>
      </c>
      <c r="D199" s="26">
        <v>4</v>
      </c>
      <c r="E199" s="75" t="s">
        <v>460</v>
      </c>
      <c r="F199" s="27" t="s">
        <v>1249</v>
      </c>
      <c r="G199" s="39" t="s">
        <v>131</v>
      </c>
      <c r="H199" s="40">
        <v>415892054</v>
      </c>
      <c r="I199" s="80">
        <v>0</v>
      </c>
      <c r="J199" s="46">
        <v>44</v>
      </c>
      <c r="K199" s="29">
        <f t="shared" ref="K199:K262" si="12">I199*J199</f>
        <v>0</v>
      </c>
      <c r="L199" s="28">
        <f t="shared" si="10"/>
        <v>51.04</v>
      </c>
      <c r="M199" s="30">
        <f t="shared" si="11"/>
        <v>0</v>
      </c>
    </row>
    <row r="200" spans="1:13" x14ac:dyDescent="0.25">
      <c r="A200" s="26" t="s">
        <v>1428</v>
      </c>
      <c r="B200" s="25" t="s">
        <v>1393</v>
      </c>
      <c r="C200" s="26" t="str">
        <f t="shared" ref="C200:C263" si="13">RIGHT(G200,5)</f>
        <v>05264</v>
      </c>
      <c r="D200" s="26">
        <v>1</v>
      </c>
      <c r="E200" s="75" t="s">
        <v>451</v>
      </c>
      <c r="F200" s="27" t="s">
        <v>1246</v>
      </c>
      <c r="G200" s="39" t="s">
        <v>132</v>
      </c>
      <c r="H200" s="40">
        <v>415892019</v>
      </c>
      <c r="I200" s="80">
        <v>0</v>
      </c>
      <c r="J200" s="46">
        <v>44</v>
      </c>
      <c r="K200" s="29">
        <f t="shared" si="12"/>
        <v>0</v>
      </c>
      <c r="L200" s="28">
        <f t="shared" ref="L200:L263" si="14">+J200*1.16</f>
        <v>51.04</v>
      </c>
      <c r="M200" s="30">
        <f t="shared" ref="M200:M263" si="15">+I200*L200</f>
        <v>0</v>
      </c>
    </row>
    <row r="201" spans="1:13" x14ac:dyDescent="0.25">
      <c r="A201" s="26" t="s">
        <v>1428</v>
      </c>
      <c r="B201" s="25" t="s">
        <v>1393</v>
      </c>
      <c r="C201" s="26" t="str">
        <f t="shared" si="13"/>
        <v>05264</v>
      </c>
      <c r="D201" s="26">
        <v>2</v>
      </c>
      <c r="E201" s="75" t="s">
        <v>451</v>
      </c>
      <c r="F201" s="27" t="s">
        <v>1247</v>
      </c>
      <c r="G201" s="39" t="s">
        <v>133</v>
      </c>
      <c r="H201" s="40">
        <v>415892020</v>
      </c>
      <c r="I201" s="80">
        <v>0</v>
      </c>
      <c r="J201" s="46">
        <v>44</v>
      </c>
      <c r="K201" s="29">
        <f t="shared" si="12"/>
        <v>0</v>
      </c>
      <c r="L201" s="28">
        <f t="shared" si="14"/>
        <v>51.04</v>
      </c>
      <c r="M201" s="30">
        <f t="shared" si="15"/>
        <v>0</v>
      </c>
    </row>
    <row r="202" spans="1:13" x14ac:dyDescent="0.25">
      <c r="A202" s="26" t="s">
        <v>1428</v>
      </c>
      <c r="B202" s="25" t="s">
        <v>1393</v>
      </c>
      <c r="C202" s="26" t="str">
        <f t="shared" si="13"/>
        <v>05264</v>
      </c>
      <c r="D202" s="26">
        <v>3</v>
      </c>
      <c r="E202" s="75" t="s">
        <v>451</v>
      </c>
      <c r="F202" s="27" t="s">
        <v>1248</v>
      </c>
      <c r="G202" s="39" t="s">
        <v>134</v>
      </c>
      <c r="H202" s="40">
        <v>415892021</v>
      </c>
      <c r="I202" s="80">
        <v>0</v>
      </c>
      <c r="J202" s="46">
        <v>44</v>
      </c>
      <c r="K202" s="29">
        <f t="shared" si="12"/>
        <v>0</v>
      </c>
      <c r="L202" s="28">
        <f t="shared" si="14"/>
        <v>51.04</v>
      </c>
      <c r="M202" s="30">
        <f t="shared" si="15"/>
        <v>0</v>
      </c>
    </row>
    <row r="203" spans="1:13" x14ac:dyDescent="0.25">
      <c r="A203" s="26" t="s">
        <v>1428</v>
      </c>
      <c r="B203" s="25" t="s">
        <v>1393</v>
      </c>
      <c r="C203" s="26" t="str">
        <f t="shared" si="13"/>
        <v>05264</v>
      </c>
      <c r="D203" s="26">
        <v>4</v>
      </c>
      <c r="E203" s="75" t="s">
        <v>451</v>
      </c>
      <c r="F203" s="27" t="s">
        <v>1249</v>
      </c>
      <c r="G203" s="39" t="s">
        <v>135</v>
      </c>
      <c r="H203" s="40">
        <v>415892022</v>
      </c>
      <c r="I203" s="80">
        <v>0</v>
      </c>
      <c r="J203" s="46">
        <v>44</v>
      </c>
      <c r="K203" s="29">
        <f t="shared" si="12"/>
        <v>0</v>
      </c>
      <c r="L203" s="28">
        <f t="shared" si="14"/>
        <v>51.04</v>
      </c>
      <c r="M203" s="30">
        <f t="shared" si="15"/>
        <v>0</v>
      </c>
    </row>
    <row r="204" spans="1:13" x14ac:dyDescent="0.25">
      <c r="A204" s="26" t="s">
        <v>1428</v>
      </c>
      <c r="B204" s="25" t="s">
        <v>1393</v>
      </c>
      <c r="C204" s="26" t="str">
        <f t="shared" si="13"/>
        <v>05264</v>
      </c>
      <c r="D204" s="26">
        <v>5</v>
      </c>
      <c r="E204" s="75" t="s">
        <v>451</v>
      </c>
      <c r="F204" s="27" t="s">
        <v>1250</v>
      </c>
      <c r="G204" s="39" t="s">
        <v>939</v>
      </c>
      <c r="H204" s="40">
        <v>435988001</v>
      </c>
      <c r="I204" s="80">
        <v>0</v>
      </c>
      <c r="J204" s="46">
        <v>55</v>
      </c>
      <c r="K204" s="29">
        <f t="shared" si="12"/>
        <v>0</v>
      </c>
      <c r="L204" s="28">
        <f t="shared" si="14"/>
        <v>63.8</v>
      </c>
      <c r="M204" s="30">
        <f t="shared" si="15"/>
        <v>0</v>
      </c>
    </row>
    <row r="205" spans="1:13" x14ac:dyDescent="0.25">
      <c r="A205" s="26" t="s">
        <v>1428</v>
      </c>
      <c r="B205" s="25" t="s">
        <v>1393</v>
      </c>
      <c r="C205" s="26" t="str">
        <f t="shared" si="13"/>
        <v>A6156</v>
      </c>
      <c r="D205" s="26">
        <v>1</v>
      </c>
      <c r="E205" s="75" t="s">
        <v>452</v>
      </c>
      <c r="F205" s="27" t="s">
        <v>1246</v>
      </c>
      <c r="G205" s="39" t="s">
        <v>572</v>
      </c>
      <c r="H205" s="40">
        <v>415892067</v>
      </c>
      <c r="I205" s="80">
        <v>0</v>
      </c>
      <c r="J205" s="46">
        <v>44</v>
      </c>
      <c r="K205" s="29">
        <f t="shared" si="12"/>
        <v>0</v>
      </c>
      <c r="L205" s="28">
        <f t="shared" si="14"/>
        <v>51.04</v>
      </c>
      <c r="M205" s="30">
        <f t="shared" si="15"/>
        <v>0</v>
      </c>
    </row>
    <row r="206" spans="1:13" x14ac:dyDescent="0.25">
      <c r="A206" s="26" t="s">
        <v>1428</v>
      </c>
      <c r="B206" s="25" t="s">
        <v>1393</v>
      </c>
      <c r="C206" s="26" t="str">
        <f t="shared" si="13"/>
        <v>A6156</v>
      </c>
      <c r="D206" s="26">
        <v>2</v>
      </c>
      <c r="E206" s="75" t="s">
        <v>452</v>
      </c>
      <c r="F206" s="27" t="s">
        <v>1247</v>
      </c>
      <c r="G206" s="39" t="s">
        <v>573</v>
      </c>
      <c r="H206" s="40">
        <v>415892068</v>
      </c>
      <c r="I206" s="80">
        <v>0</v>
      </c>
      <c r="J206" s="46">
        <v>44</v>
      </c>
      <c r="K206" s="29">
        <f t="shared" si="12"/>
        <v>0</v>
      </c>
      <c r="L206" s="28">
        <f t="shared" si="14"/>
        <v>51.04</v>
      </c>
      <c r="M206" s="30">
        <f t="shared" si="15"/>
        <v>0</v>
      </c>
    </row>
    <row r="207" spans="1:13" x14ac:dyDescent="0.25">
      <c r="A207" s="26" t="s">
        <v>1428</v>
      </c>
      <c r="B207" s="25" t="s">
        <v>1393</v>
      </c>
      <c r="C207" s="26" t="str">
        <f t="shared" si="13"/>
        <v>A6156</v>
      </c>
      <c r="D207" s="26">
        <v>3</v>
      </c>
      <c r="E207" s="75" t="s">
        <v>452</v>
      </c>
      <c r="F207" s="27" t="s">
        <v>1248</v>
      </c>
      <c r="G207" s="39" t="s">
        <v>574</v>
      </c>
      <c r="H207" s="40">
        <v>415892069</v>
      </c>
      <c r="I207" s="80">
        <v>0</v>
      </c>
      <c r="J207" s="46">
        <v>44</v>
      </c>
      <c r="K207" s="29">
        <f t="shared" si="12"/>
        <v>0</v>
      </c>
      <c r="L207" s="28">
        <f t="shared" si="14"/>
        <v>51.04</v>
      </c>
      <c r="M207" s="30">
        <f t="shared" si="15"/>
        <v>0</v>
      </c>
    </row>
    <row r="208" spans="1:13" x14ac:dyDescent="0.25">
      <c r="A208" s="26" t="s">
        <v>1428</v>
      </c>
      <c r="B208" s="25" t="s">
        <v>1393</v>
      </c>
      <c r="C208" s="26" t="str">
        <f t="shared" si="13"/>
        <v>A6156</v>
      </c>
      <c r="D208" s="26">
        <v>4</v>
      </c>
      <c r="E208" s="75" t="s">
        <v>452</v>
      </c>
      <c r="F208" s="27" t="s">
        <v>1249</v>
      </c>
      <c r="G208" s="39" t="s">
        <v>575</v>
      </c>
      <c r="H208" s="40">
        <v>415892070</v>
      </c>
      <c r="I208" s="80">
        <v>0</v>
      </c>
      <c r="J208" s="46">
        <v>44</v>
      </c>
      <c r="K208" s="29">
        <f t="shared" si="12"/>
        <v>0</v>
      </c>
      <c r="L208" s="28">
        <f t="shared" si="14"/>
        <v>51.04</v>
      </c>
      <c r="M208" s="30">
        <f t="shared" si="15"/>
        <v>0</v>
      </c>
    </row>
    <row r="209" spans="1:13" x14ac:dyDescent="0.25">
      <c r="A209" s="26" t="s">
        <v>1428</v>
      </c>
      <c r="B209" s="25" t="s">
        <v>1393</v>
      </c>
      <c r="C209" s="26" t="str">
        <f t="shared" si="13"/>
        <v>06560</v>
      </c>
      <c r="D209" s="26">
        <v>1</v>
      </c>
      <c r="E209" s="75" t="s">
        <v>453</v>
      </c>
      <c r="F209" s="27" t="s">
        <v>1246</v>
      </c>
      <c r="G209" s="39" t="s">
        <v>136</v>
      </c>
      <c r="H209" s="40">
        <v>415892027</v>
      </c>
      <c r="I209" s="80">
        <v>0</v>
      </c>
      <c r="J209" s="46">
        <v>44</v>
      </c>
      <c r="K209" s="29">
        <f t="shared" si="12"/>
        <v>0</v>
      </c>
      <c r="L209" s="28">
        <f t="shared" si="14"/>
        <v>51.04</v>
      </c>
      <c r="M209" s="30">
        <f t="shared" si="15"/>
        <v>0</v>
      </c>
    </row>
    <row r="210" spans="1:13" x14ac:dyDescent="0.25">
      <c r="A210" s="26" t="s">
        <v>1428</v>
      </c>
      <c r="B210" s="25" t="s">
        <v>1393</v>
      </c>
      <c r="C210" s="26" t="str">
        <f t="shared" si="13"/>
        <v>06560</v>
      </c>
      <c r="D210" s="26">
        <v>2</v>
      </c>
      <c r="E210" s="75" t="s">
        <v>453</v>
      </c>
      <c r="F210" s="27" t="s">
        <v>1247</v>
      </c>
      <c r="G210" s="39" t="s">
        <v>137</v>
      </c>
      <c r="H210" s="40">
        <v>415892028</v>
      </c>
      <c r="I210" s="80">
        <v>0</v>
      </c>
      <c r="J210" s="46">
        <v>44</v>
      </c>
      <c r="K210" s="29">
        <f t="shared" si="12"/>
        <v>0</v>
      </c>
      <c r="L210" s="28">
        <f t="shared" si="14"/>
        <v>51.04</v>
      </c>
      <c r="M210" s="30">
        <f t="shared" si="15"/>
        <v>0</v>
      </c>
    </row>
    <row r="211" spans="1:13" x14ac:dyDescent="0.25">
      <c r="A211" s="26" t="s">
        <v>1428</v>
      </c>
      <c r="B211" s="25" t="s">
        <v>1393</v>
      </c>
      <c r="C211" s="26" t="str">
        <f t="shared" si="13"/>
        <v>06560</v>
      </c>
      <c r="D211" s="26">
        <v>3</v>
      </c>
      <c r="E211" s="75" t="s">
        <v>453</v>
      </c>
      <c r="F211" s="27" t="s">
        <v>1248</v>
      </c>
      <c r="G211" s="39" t="s">
        <v>138</v>
      </c>
      <c r="H211" s="40">
        <v>415892029</v>
      </c>
      <c r="I211" s="80">
        <v>0</v>
      </c>
      <c r="J211" s="46">
        <v>44</v>
      </c>
      <c r="K211" s="29">
        <f t="shared" si="12"/>
        <v>0</v>
      </c>
      <c r="L211" s="28">
        <f t="shared" si="14"/>
        <v>51.04</v>
      </c>
      <c r="M211" s="30">
        <f t="shared" si="15"/>
        <v>0</v>
      </c>
    </row>
    <row r="212" spans="1:13" x14ac:dyDescent="0.25">
      <c r="A212" s="26" t="s">
        <v>1428</v>
      </c>
      <c r="B212" s="25" t="s">
        <v>1393</v>
      </c>
      <c r="C212" s="26" t="str">
        <f t="shared" si="13"/>
        <v>06560</v>
      </c>
      <c r="D212" s="26">
        <v>4</v>
      </c>
      <c r="E212" s="75" t="s">
        <v>453</v>
      </c>
      <c r="F212" s="27" t="s">
        <v>1249</v>
      </c>
      <c r="G212" s="39" t="s">
        <v>139</v>
      </c>
      <c r="H212" s="40">
        <v>415892030</v>
      </c>
      <c r="I212" s="80">
        <v>0</v>
      </c>
      <c r="J212" s="46">
        <v>44</v>
      </c>
      <c r="K212" s="29">
        <f t="shared" si="12"/>
        <v>0</v>
      </c>
      <c r="L212" s="28">
        <f t="shared" si="14"/>
        <v>51.04</v>
      </c>
      <c r="M212" s="30">
        <f t="shared" si="15"/>
        <v>0</v>
      </c>
    </row>
    <row r="213" spans="1:13" ht="24" x14ac:dyDescent="0.25">
      <c r="A213" s="26" t="s">
        <v>1428</v>
      </c>
      <c r="B213" s="25" t="s">
        <v>1393</v>
      </c>
      <c r="C213" s="26" t="str">
        <f t="shared" si="13"/>
        <v>D6586</v>
      </c>
      <c r="D213" s="26">
        <v>1</v>
      </c>
      <c r="E213" s="75" t="s">
        <v>667</v>
      </c>
      <c r="F213" s="27" t="s">
        <v>1246</v>
      </c>
      <c r="G213" s="39" t="s">
        <v>663</v>
      </c>
      <c r="H213" s="40">
        <v>416130001</v>
      </c>
      <c r="I213" s="80">
        <v>0</v>
      </c>
      <c r="J213" s="46">
        <v>44</v>
      </c>
      <c r="K213" s="29">
        <f t="shared" si="12"/>
        <v>0</v>
      </c>
      <c r="L213" s="28">
        <f t="shared" si="14"/>
        <v>51.04</v>
      </c>
      <c r="M213" s="30">
        <f t="shared" si="15"/>
        <v>0</v>
      </c>
    </row>
    <row r="214" spans="1:13" ht="24" x14ac:dyDescent="0.25">
      <c r="A214" s="26" t="s">
        <v>1428</v>
      </c>
      <c r="B214" s="25" t="s">
        <v>1393</v>
      </c>
      <c r="C214" s="26" t="str">
        <f t="shared" si="13"/>
        <v>D6586</v>
      </c>
      <c r="D214" s="26">
        <v>2</v>
      </c>
      <c r="E214" s="75" t="s">
        <v>667</v>
      </c>
      <c r="F214" s="27" t="s">
        <v>1247</v>
      </c>
      <c r="G214" s="39" t="s">
        <v>664</v>
      </c>
      <c r="H214" s="40">
        <v>416130002</v>
      </c>
      <c r="I214" s="80">
        <v>0</v>
      </c>
      <c r="J214" s="46">
        <v>44</v>
      </c>
      <c r="K214" s="29">
        <f t="shared" si="12"/>
        <v>0</v>
      </c>
      <c r="L214" s="28">
        <f t="shared" si="14"/>
        <v>51.04</v>
      </c>
      <c r="M214" s="30">
        <f t="shared" si="15"/>
        <v>0</v>
      </c>
    </row>
    <row r="215" spans="1:13" ht="24" x14ac:dyDescent="0.25">
      <c r="A215" s="26" t="s">
        <v>1428</v>
      </c>
      <c r="B215" s="25" t="s">
        <v>1393</v>
      </c>
      <c r="C215" s="26" t="str">
        <f t="shared" si="13"/>
        <v>D6586</v>
      </c>
      <c r="D215" s="26">
        <v>3</v>
      </c>
      <c r="E215" s="75" t="s">
        <v>667</v>
      </c>
      <c r="F215" s="27" t="s">
        <v>1248</v>
      </c>
      <c r="G215" s="39" t="s">
        <v>665</v>
      </c>
      <c r="H215" s="40">
        <v>416130003</v>
      </c>
      <c r="I215" s="80">
        <v>0</v>
      </c>
      <c r="J215" s="46">
        <v>44</v>
      </c>
      <c r="K215" s="29">
        <f t="shared" si="12"/>
        <v>0</v>
      </c>
      <c r="L215" s="28">
        <f t="shared" si="14"/>
        <v>51.04</v>
      </c>
      <c r="M215" s="30">
        <f t="shared" si="15"/>
        <v>0</v>
      </c>
    </row>
    <row r="216" spans="1:13" ht="24" x14ac:dyDescent="0.25">
      <c r="A216" s="26" t="s">
        <v>1428</v>
      </c>
      <c r="B216" s="25" t="s">
        <v>1393</v>
      </c>
      <c r="C216" s="26" t="str">
        <f t="shared" si="13"/>
        <v>D6586</v>
      </c>
      <c r="D216" s="26">
        <v>4</v>
      </c>
      <c r="E216" s="75" t="s">
        <v>667</v>
      </c>
      <c r="F216" s="27" t="s">
        <v>1249</v>
      </c>
      <c r="G216" s="39" t="s">
        <v>666</v>
      </c>
      <c r="H216" s="40">
        <v>416130004</v>
      </c>
      <c r="I216" s="80">
        <v>0</v>
      </c>
      <c r="J216" s="46">
        <v>44</v>
      </c>
      <c r="K216" s="29">
        <f t="shared" si="12"/>
        <v>0</v>
      </c>
      <c r="L216" s="28">
        <f t="shared" si="14"/>
        <v>51.04</v>
      </c>
      <c r="M216" s="30">
        <f t="shared" si="15"/>
        <v>0</v>
      </c>
    </row>
    <row r="217" spans="1:13" x14ac:dyDescent="0.25">
      <c r="A217" s="26" t="s">
        <v>1428</v>
      </c>
      <c r="B217" s="25" t="s">
        <v>1393</v>
      </c>
      <c r="C217" s="26" t="str">
        <f t="shared" si="13"/>
        <v>05172</v>
      </c>
      <c r="D217" s="26">
        <v>1</v>
      </c>
      <c r="E217" s="75" t="s">
        <v>454</v>
      </c>
      <c r="F217" s="27" t="s">
        <v>1246</v>
      </c>
      <c r="G217" s="39" t="s">
        <v>140</v>
      </c>
      <c r="H217" s="40">
        <v>415892014</v>
      </c>
      <c r="I217" s="80">
        <v>0</v>
      </c>
      <c r="J217" s="46">
        <v>44</v>
      </c>
      <c r="K217" s="29">
        <f t="shared" si="12"/>
        <v>0</v>
      </c>
      <c r="L217" s="28">
        <f t="shared" si="14"/>
        <v>51.04</v>
      </c>
      <c r="M217" s="30">
        <f t="shared" si="15"/>
        <v>0</v>
      </c>
    </row>
    <row r="218" spans="1:13" x14ac:dyDescent="0.25">
      <c r="A218" s="26" t="s">
        <v>1428</v>
      </c>
      <c r="B218" s="25" t="s">
        <v>1393</v>
      </c>
      <c r="C218" s="26" t="str">
        <f t="shared" si="13"/>
        <v>05172</v>
      </c>
      <c r="D218" s="26">
        <v>2</v>
      </c>
      <c r="E218" s="75" t="s">
        <v>454</v>
      </c>
      <c r="F218" s="27" t="s">
        <v>1247</v>
      </c>
      <c r="G218" s="39" t="s">
        <v>141</v>
      </c>
      <c r="H218" s="40">
        <v>415892015</v>
      </c>
      <c r="I218" s="80">
        <v>0</v>
      </c>
      <c r="J218" s="46">
        <v>44</v>
      </c>
      <c r="K218" s="29">
        <f t="shared" si="12"/>
        <v>0</v>
      </c>
      <c r="L218" s="28">
        <f t="shared" si="14"/>
        <v>51.04</v>
      </c>
      <c r="M218" s="30">
        <f t="shared" si="15"/>
        <v>0</v>
      </c>
    </row>
    <row r="219" spans="1:13" x14ac:dyDescent="0.25">
      <c r="A219" s="26" t="s">
        <v>1428</v>
      </c>
      <c r="B219" s="25" t="s">
        <v>1393</v>
      </c>
      <c r="C219" s="26" t="str">
        <f t="shared" si="13"/>
        <v>05172</v>
      </c>
      <c r="D219" s="26">
        <v>3</v>
      </c>
      <c r="E219" s="75" t="s">
        <v>454</v>
      </c>
      <c r="F219" s="27" t="s">
        <v>1248</v>
      </c>
      <c r="G219" s="39" t="s">
        <v>142</v>
      </c>
      <c r="H219" s="40">
        <v>415892016</v>
      </c>
      <c r="I219" s="80">
        <v>0</v>
      </c>
      <c r="J219" s="46">
        <v>44</v>
      </c>
      <c r="K219" s="29">
        <f t="shared" si="12"/>
        <v>0</v>
      </c>
      <c r="L219" s="28">
        <f t="shared" si="14"/>
        <v>51.04</v>
      </c>
      <c r="M219" s="30">
        <f t="shared" si="15"/>
        <v>0</v>
      </c>
    </row>
    <row r="220" spans="1:13" x14ac:dyDescent="0.25">
      <c r="A220" s="26" t="s">
        <v>1428</v>
      </c>
      <c r="B220" s="25" t="s">
        <v>1393</v>
      </c>
      <c r="C220" s="26" t="str">
        <f t="shared" si="13"/>
        <v>05172</v>
      </c>
      <c r="D220" s="26">
        <v>4</v>
      </c>
      <c r="E220" s="75" t="s">
        <v>454</v>
      </c>
      <c r="F220" s="27" t="s">
        <v>1249</v>
      </c>
      <c r="G220" s="39" t="s">
        <v>143</v>
      </c>
      <c r="H220" s="40">
        <v>415892017</v>
      </c>
      <c r="I220" s="80">
        <v>0</v>
      </c>
      <c r="J220" s="46">
        <v>44</v>
      </c>
      <c r="K220" s="29">
        <f t="shared" si="12"/>
        <v>0</v>
      </c>
      <c r="L220" s="28">
        <f t="shared" si="14"/>
        <v>51.04</v>
      </c>
      <c r="M220" s="30">
        <f t="shared" si="15"/>
        <v>0</v>
      </c>
    </row>
    <row r="221" spans="1:13" x14ac:dyDescent="0.25">
      <c r="A221" s="26" t="s">
        <v>1428</v>
      </c>
      <c r="B221" s="25" t="s">
        <v>1393</v>
      </c>
      <c r="C221" s="26" t="str">
        <f t="shared" si="13"/>
        <v>05172</v>
      </c>
      <c r="D221" s="26">
        <v>5</v>
      </c>
      <c r="E221" s="75" t="s">
        <v>454</v>
      </c>
      <c r="F221" s="27" t="s">
        <v>1250</v>
      </c>
      <c r="G221" s="39" t="s">
        <v>938</v>
      </c>
      <c r="H221" s="40">
        <v>415892018</v>
      </c>
      <c r="I221" s="80">
        <v>0</v>
      </c>
      <c r="J221" s="46">
        <v>55</v>
      </c>
      <c r="K221" s="29">
        <f t="shared" si="12"/>
        <v>0</v>
      </c>
      <c r="L221" s="28">
        <f t="shared" si="14"/>
        <v>63.8</v>
      </c>
      <c r="M221" s="30">
        <f t="shared" si="15"/>
        <v>0</v>
      </c>
    </row>
    <row r="222" spans="1:13" x14ac:dyDescent="0.25">
      <c r="A222" s="26" t="s">
        <v>1428</v>
      </c>
      <c r="B222" s="25" t="s">
        <v>1393</v>
      </c>
      <c r="C222" s="26" t="str">
        <f t="shared" si="13"/>
        <v>A5301</v>
      </c>
      <c r="D222" s="26">
        <v>1</v>
      </c>
      <c r="E222" s="75" t="s">
        <v>461</v>
      </c>
      <c r="F222" s="27" t="s">
        <v>1246</v>
      </c>
      <c r="G222" s="39" t="s">
        <v>144</v>
      </c>
      <c r="H222" s="40">
        <v>415892031</v>
      </c>
      <c r="I222" s="80">
        <v>0</v>
      </c>
      <c r="J222" s="46">
        <v>44</v>
      </c>
      <c r="K222" s="29">
        <f t="shared" si="12"/>
        <v>0</v>
      </c>
      <c r="L222" s="28">
        <f t="shared" si="14"/>
        <v>51.04</v>
      </c>
      <c r="M222" s="30">
        <f t="shared" si="15"/>
        <v>0</v>
      </c>
    </row>
    <row r="223" spans="1:13" x14ac:dyDescent="0.25">
      <c r="A223" s="26" t="s">
        <v>1428</v>
      </c>
      <c r="B223" s="25" t="s">
        <v>1393</v>
      </c>
      <c r="C223" s="26" t="str">
        <f t="shared" si="13"/>
        <v>A5301</v>
      </c>
      <c r="D223" s="26">
        <v>2</v>
      </c>
      <c r="E223" s="75" t="s">
        <v>461</v>
      </c>
      <c r="F223" s="27" t="s">
        <v>1247</v>
      </c>
      <c r="G223" s="39" t="s">
        <v>145</v>
      </c>
      <c r="H223" s="40">
        <v>415892032</v>
      </c>
      <c r="I223" s="80">
        <v>0</v>
      </c>
      <c r="J223" s="46">
        <v>44</v>
      </c>
      <c r="K223" s="29">
        <f t="shared" si="12"/>
        <v>0</v>
      </c>
      <c r="L223" s="28">
        <f t="shared" si="14"/>
        <v>51.04</v>
      </c>
      <c r="M223" s="30">
        <f t="shared" si="15"/>
        <v>0</v>
      </c>
    </row>
    <row r="224" spans="1:13" x14ac:dyDescent="0.25">
      <c r="A224" s="26" t="s">
        <v>1428</v>
      </c>
      <c r="B224" s="25" t="s">
        <v>1393</v>
      </c>
      <c r="C224" s="26" t="str">
        <f t="shared" si="13"/>
        <v>A5301</v>
      </c>
      <c r="D224" s="26">
        <v>3</v>
      </c>
      <c r="E224" s="75" t="s">
        <v>461</v>
      </c>
      <c r="F224" s="27" t="s">
        <v>1248</v>
      </c>
      <c r="G224" s="39" t="s">
        <v>146</v>
      </c>
      <c r="H224" s="40">
        <v>415892033</v>
      </c>
      <c r="I224" s="80">
        <v>0</v>
      </c>
      <c r="J224" s="46">
        <v>44</v>
      </c>
      <c r="K224" s="29">
        <f t="shared" si="12"/>
        <v>0</v>
      </c>
      <c r="L224" s="28">
        <f t="shared" si="14"/>
        <v>51.04</v>
      </c>
      <c r="M224" s="30">
        <f t="shared" si="15"/>
        <v>0</v>
      </c>
    </row>
    <row r="225" spans="1:13" x14ac:dyDescent="0.25">
      <c r="A225" s="26" t="s">
        <v>1428</v>
      </c>
      <c r="B225" s="25" t="s">
        <v>1393</v>
      </c>
      <c r="C225" s="26" t="str">
        <f t="shared" si="13"/>
        <v>A5301</v>
      </c>
      <c r="D225" s="26">
        <v>4</v>
      </c>
      <c r="E225" s="75" t="s">
        <v>461</v>
      </c>
      <c r="F225" s="27" t="s">
        <v>1249</v>
      </c>
      <c r="G225" s="39" t="s">
        <v>147</v>
      </c>
      <c r="H225" s="40">
        <v>415892034</v>
      </c>
      <c r="I225" s="80">
        <v>0</v>
      </c>
      <c r="J225" s="46">
        <v>44</v>
      </c>
      <c r="K225" s="29">
        <f t="shared" si="12"/>
        <v>0</v>
      </c>
      <c r="L225" s="28">
        <f t="shared" si="14"/>
        <v>51.04</v>
      </c>
      <c r="M225" s="30">
        <f t="shared" si="15"/>
        <v>0</v>
      </c>
    </row>
    <row r="226" spans="1:13" x14ac:dyDescent="0.25">
      <c r="A226" s="26" t="s">
        <v>1428</v>
      </c>
      <c r="B226" s="25" t="s">
        <v>1393</v>
      </c>
      <c r="C226" s="26" t="str">
        <f t="shared" si="13"/>
        <v>05508</v>
      </c>
      <c r="D226" s="26">
        <v>1</v>
      </c>
      <c r="E226" s="75" t="s">
        <v>455</v>
      </c>
      <c r="F226" s="27" t="s">
        <v>1246</v>
      </c>
      <c r="G226" s="39" t="s">
        <v>148</v>
      </c>
      <c r="H226" s="40">
        <v>415892023</v>
      </c>
      <c r="I226" s="80">
        <v>0</v>
      </c>
      <c r="J226" s="46">
        <v>44</v>
      </c>
      <c r="K226" s="29">
        <f t="shared" si="12"/>
        <v>0</v>
      </c>
      <c r="L226" s="28">
        <f t="shared" si="14"/>
        <v>51.04</v>
      </c>
      <c r="M226" s="30">
        <f t="shared" si="15"/>
        <v>0</v>
      </c>
    </row>
    <row r="227" spans="1:13" x14ac:dyDescent="0.25">
      <c r="A227" s="26" t="s">
        <v>1428</v>
      </c>
      <c r="B227" s="25" t="s">
        <v>1393</v>
      </c>
      <c r="C227" s="26" t="str">
        <f t="shared" si="13"/>
        <v>05508</v>
      </c>
      <c r="D227" s="26">
        <v>2</v>
      </c>
      <c r="E227" s="75" t="s">
        <v>455</v>
      </c>
      <c r="F227" s="27" t="s">
        <v>1247</v>
      </c>
      <c r="G227" s="39" t="s">
        <v>149</v>
      </c>
      <c r="H227" s="40">
        <v>415892024</v>
      </c>
      <c r="I227" s="80">
        <v>0</v>
      </c>
      <c r="J227" s="46">
        <v>44</v>
      </c>
      <c r="K227" s="29">
        <f t="shared" si="12"/>
        <v>0</v>
      </c>
      <c r="L227" s="28">
        <f t="shared" si="14"/>
        <v>51.04</v>
      </c>
      <c r="M227" s="30">
        <f t="shared" si="15"/>
        <v>0</v>
      </c>
    </row>
    <row r="228" spans="1:13" x14ac:dyDescent="0.25">
      <c r="A228" s="26" t="s">
        <v>1428</v>
      </c>
      <c r="B228" s="25" t="s">
        <v>1393</v>
      </c>
      <c r="C228" s="26" t="str">
        <f t="shared" si="13"/>
        <v>05508</v>
      </c>
      <c r="D228" s="26">
        <v>3</v>
      </c>
      <c r="E228" s="75" t="s">
        <v>455</v>
      </c>
      <c r="F228" s="27" t="s">
        <v>1248</v>
      </c>
      <c r="G228" s="39" t="s">
        <v>150</v>
      </c>
      <c r="H228" s="40">
        <v>415892025</v>
      </c>
      <c r="I228" s="80">
        <v>0</v>
      </c>
      <c r="J228" s="46">
        <v>44</v>
      </c>
      <c r="K228" s="29">
        <f t="shared" si="12"/>
        <v>0</v>
      </c>
      <c r="L228" s="28">
        <f t="shared" si="14"/>
        <v>51.04</v>
      </c>
      <c r="M228" s="30">
        <f t="shared" si="15"/>
        <v>0</v>
      </c>
    </row>
    <row r="229" spans="1:13" x14ac:dyDescent="0.25">
      <c r="A229" s="26" t="s">
        <v>1428</v>
      </c>
      <c r="B229" s="25" t="s">
        <v>1393</v>
      </c>
      <c r="C229" s="26" t="str">
        <f t="shared" si="13"/>
        <v>05508</v>
      </c>
      <c r="D229" s="26">
        <v>4</v>
      </c>
      <c r="E229" s="75" t="s">
        <v>455</v>
      </c>
      <c r="F229" s="27" t="s">
        <v>1249</v>
      </c>
      <c r="G229" s="39" t="s">
        <v>151</v>
      </c>
      <c r="H229" s="40">
        <v>415892026</v>
      </c>
      <c r="I229" s="80">
        <v>0</v>
      </c>
      <c r="J229" s="46">
        <v>44</v>
      </c>
      <c r="K229" s="29">
        <f t="shared" si="12"/>
        <v>0</v>
      </c>
      <c r="L229" s="28">
        <f t="shared" si="14"/>
        <v>51.04</v>
      </c>
      <c r="M229" s="30">
        <f t="shared" si="15"/>
        <v>0</v>
      </c>
    </row>
    <row r="230" spans="1:13" x14ac:dyDescent="0.25">
      <c r="A230" s="26" t="s">
        <v>1428</v>
      </c>
      <c r="B230" s="25" t="s">
        <v>1393</v>
      </c>
      <c r="C230" s="26" t="str">
        <f t="shared" si="13"/>
        <v>05508</v>
      </c>
      <c r="D230" s="26">
        <v>5</v>
      </c>
      <c r="E230" s="75" t="s">
        <v>455</v>
      </c>
      <c r="F230" s="27" t="s">
        <v>1250</v>
      </c>
      <c r="G230" s="39" t="s">
        <v>940</v>
      </c>
      <c r="H230" s="40">
        <v>435989001</v>
      </c>
      <c r="I230" s="80">
        <v>0</v>
      </c>
      <c r="J230" s="46">
        <v>55</v>
      </c>
      <c r="K230" s="29">
        <f t="shared" si="12"/>
        <v>0</v>
      </c>
      <c r="L230" s="28">
        <f t="shared" si="14"/>
        <v>63.8</v>
      </c>
      <c r="M230" s="30">
        <f t="shared" si="15"/>
        <v>0</v>
      </c>
    </row>
    <row r="231" spans="1:13" x14ac:dyDescent="0.25">
      <c r="A231" s="26" t="s">
        <v>1428</v>
      </c>
      <c r="B231" s="25" t="s">
        <v>1393</v>
      </c>
      <c r="C231" s="26" t="str">
        <f t="shared" si="13"/>
        <v>A5432</v>
      </c>
      <c r="D231" s="26">
        <v>1</v>
      </c>
      <c r="E231" s="75" t="s">
        <v>458</v>
      </c>
      <c r="F231" s="27" t="s">
        <v>1246</v>
      </c>
      <c r="G231" s="39" t="s">
        <v>152</v>
      </c>
      <c r="H231" s="40">
        <v>415892043</v>
      </c>
      <c r="I231" s="80">
        <v>0</v>
      </c>
      <c r="J231" s="46">
        <v>44</v>
      </c>
      <c r="K231" s="29">
        <f t="shared" si="12"/>
        <v>0</v>
      </c>
      <c r="L231" s="28">
        <f t="shared" si="14"/>
        <v>51.04</v>
      </c>
      <c r="M231" s="30">
        <f t="shared" si="15"/>
        <v>0</v>
      </c>
    </row>
    <row r="232" spans="1:13" x14ac:dyDescent="0.25">
      <c r="A232" s="26" t="s">
        <v>1428</v>
      </c>
      <c r="B232" s="25" t="s">
        <v>1393</v>
      </c>
      <c r="C232" s="26" t="str">
        <f t="shared" si="13"/>
        <v>A5432</v>
      </c>
      <c r="D232" s="26">
        <v>2</v>
      </c>
      <c r="E232" s="75" t="s">
        <v>458</v>
      </c>
      <c r="F232" s="27" t="s">
        <v>1247</v>
      </c>
      <c r="G232" s="39" t="s">
        <v>153</v>
      </c>
      <c r="H232" s="40">
        <v>415892044</v>
      </c>
      <c r="I232" s="80">
        <v>0</v>
      </c>
      <c r="J232" s="46">
        <v>44</v>
      </c>
      <c r="K232" s="29">
        <f t="shared" si="12"/>
        <v>0</v>
      </c>
      <c r="L232" s="28">
        <f t="shared" si="14"/>
        <v>51.04</v>
      </c>
      <c r="M232" s="30">
        <f t="shared" si="15"/>
        <v>0</v>
      </c>
    </row>
    <row r="233" spans="1:13" x14ac:dyDescent="0.25">
      <c r="A233" s="26" t="s">
        <v>1428</v>
      </c>
      <c r="B233" s="25" t="s">
        <v>1393</v>
      </c>
      <c r="C233" s="26" t="str">
        <f t="shared" si="13"/>
        <v>A5432</v>
      </c>
      <c r="D233" s="26">
        <v>3</v>
      </c>
      <c r="E233" s="75" t="s">
        <v>458</v>
      </c>
      <c r="F233" s="27" t="s">
        <v>1248</v>
      </c>
      <c r="G233" s="39" t="s">
        <v>154</v>
      </c>
      <c r="H233" s="40">
        <v>415892046</v>
      </c>
      <c r="I233" s="80">
        <v>0</v>
      </c>
      <c r="J233" s="46">
        <v>44</v>
      </c>
      <c r="K233" s="29">
        <f t="shared" si="12"/>
        <v>0</v>
      </c>
      <c r="L233" s="28">
        <f t="shared" si="14"/>
        <v>51.04</v>
      </c>
      <c r="M233" s="30">
        <f t="shared" si="15"/>
        <v>0</v>
      </c>
    </row>
    <row r="234" spans="1:13" x14ac:dyDescent="0.25">
      <c r="A234" s="26" t="s">
        <v>1428</v>
      </c>
      <c r="B234" s="25" t="s">
        <v>1393</v>
      </c>
      <c r="C234" s="26" t="str">
        <f t="shared" si="13"/>
        <v>A5432</v>
      </c>
      <c r="D234" s="26">
        <v>4</v>
      </c>
      <c r="E234" s="75" t="s">
        <v>458</v>
      </c>
      <c r="F234" s="27" t="s">
        <v>1249</v>
      </c>
      <c r="G234" s="39" t="s">
        <v>155</v>
      </c>
      <c r="H234" s="40">
        <v>415892045</v>
      </c>
      <c r="I234" s="80">
        <v>0</v>
      </c>
      <c r="J234" s="46">
        <v>44</v>
      </c>
      <c r="K234" s="29">
        <f t="shared" si="12"/>
        <v>0</v>
      </c>
      <c r="L234" s="28">
        <f t="shared" si="14"/>
        <v>51.04</v>
      </c>
      <c r="M234" s="30">
        <f t="shared" si="15"/>
        <v>0</v>
      </c>
    </row>
    <row r="235" spans="1:13" ht="24" x14ac:dyDescent="0.25">
      <c r="A235" s="26" t="s">
        <v>1428</v>
      </c>
      <c r="B235" s="25" t="s">
        <v>1393</v>
      </c>
      <c r="C235" s="82" t="s">
        <v>1474</v>
      </c>
      <c r="D235" s="26">
        <v>1</v>
      </c>
      <c r="E235" s="75" t="s">
        <v>1473</v>
      </c>
      <c r="F235" s="27" t="s">
        <v>1246</v>
      </c>
      <c r="G235" s="39" t="s">
        <v>1475</v>
      </c>
      <c r="H235" s="40">
        <v>447434001</v>
      </c>
      <c r="I235" s="80">
        <v>0</v>
      </c>
      <c r="J235" s="46">
        <v>46.1</v>
      </c>
      <c r="K235" s="29">
        <f t="shared" si="12"/>
        <v>0</v>
      </c>
      <c r="L235" s="28">
        <f t="shared" si="14"/>
        <v>53.475999999999999</v>
      </c>
      <c r="M235" s="30">
        <f t="shared" si="15"/>
        <v>0</v>
      </c>
    </row>
    <row r="236" spans="1:13" ht="24" x14ac:dyDescent="0.25">
      <c r="A236" s="26" t="s">
        <v>1428</v>
      </c>
      <c r="B236" s="25" t="s">
        <v>1393</v>
      </c>
      <c r="C236" s="82" t="s">
        <v>1474</v>
      </c>
      <c r="D236" s="26">
        <v>2</v>
      </c>
      <c r="E236" s="75" t="s">
        <v>1473</v>
      </c>
      <c r="F236" s="27" t="s">
        <v>1247</v>
      </c>
      <c r="G236" s="39" t="s">
        <v>1476</v>
      </c>
      <c r="H236" s="40">
        <v>447434002</v>
      </c>
      <c r="I236" s="80">
        <v>0</v>
      </c>
      <c r="J236" s="46">
        <v>46.1</v>
      </c>
      <c r="K236" s="29">
        <f t="shared" si="12"/>
        <v>0</v>
      </c>
      <c r="L236" s="28">
        <f t="shared" si="14"/>
        <v>53.475999999999999</v>
      </c>
      <c r="M236" s="30">
        <f t="shared" si="15"/>
        <v>0</v>
      </c>
    </row>
    <row r="237" spans="1:13" ht="24" x14ac:dyDescent="0.25">
      <c r="A237" s="26" t="s">
        <v>1428</v>
      </c>
      <c r="B237" s="25" t="s">
        <v>1393</v>
      </c>
      <c r="C237" s="82" t="s">
        <v>1474</v>
      </c>
      <c r="D237" s="26">
        <v>3</v>
      </c>
      <c r="E237" s="75" t="s">
        <v>1473</v>
      </c>
      <c r="F237" s="27" t="s">
        <v>1248</v>
      </c>
      <c r="G237" s="39" t="s">
        <v>1477</v>
      </c>
      <c r="H237" s="40">
        <v>447434003</v>
      </c>
      <c r="I237" s="80">
        <v>0</v>
      </c>
      <c r="J237" s="46">
        <v>46.1</v>
      </c>
      <c r="K237" s="29">
        <f t="shared" si="12"/>
        <v>0</v>
      </c>
      <c r="L237" s="28">
        <f t="shared" si="14"/>
        <v>53.475999999999999</v>
      </c>
      <c r="M237" s="30">
        <f t="shared" si="15"/>
        <v>0</v>
      </c>
    </row>
    <row r="238" spans="1:13" ht="24" x14ac:dyDescent="0.25">
      <c r="A238" s="26" t="s">
        <v>1428</v>
      </c>
      <c r="B238" s="25" t="s">
        <v>1393</v>
      </c>
      <c r="C238" s="82" t="s">
        <v>1474</v>
      </c>
      <c r="D238" s="26">
        <v>4</v>
      </c>
      <c r="E238" s="75" t="s">
        <v>1473</v>
      </c>
      <c r="F238" s="27" t="s">
        <v>1249</v>
      </c>
      <c r="G238" s="39" t="s">
        <v>1478</v>
      </c>
      <c r="H238" s="40">
        <v>447434004</v>
      </c>
      <c r="I238" s="80">
        <v>0</v>
      </c>
      <c r="J238" s="46">
        <v>46.1</v>
      </c>
      <c r="K238" s="29">
        <f t="shared" si="12"/>
        <v>0</v>
      </c>
      <c r="L238" s="28">
        <f t="shared" si="14"/>
        <v>53.475999999999999</v>
      </c>
      <c r="M238" s="30">
        <f t="shared" si="15"/>
        <v>0</v>
      </c>
    </row>
    <row r="239" spans="1:13" ht="24" x14ac:dyDescent="0.25">
      <c r="A239" s="26" t="s">
        <v>1428</v>
      </c>
      <c r="B239" s="25" t="s">
        <v>1393</v>
      </c>
      <c r="C239" s="83" t="str">
        <f t="shared" si="13"/>
        <v>C7100</v>
      </c>
      <c r="D239" s="26">
        <v>1</v>
      </c>
      <c r="E239" s="75" t="s">
        <v>657</v>
      </c>
      <c r="F239" s="27" t="s">
        <v>1246</v>
      </c>
      <c r="G239" s="39" t="s">
        <v>653</v>
      </c>
      <c r="H239" s="40">
        <v>415892071</v>
      </c>
      <c r="I239" s="80">
        <v>0</v>
      </c>
      <c r="J239" s="46">
        <v>44</v>
      </c>
      <c r="K239" s="29">
        <f t="shared" si="12"/>
        <v>0</v>
      </c>
      <c r="L239" s="28">
        <f t="shared" si="14"/>
        <v>51.04</v>
      </c>
      <c r="M239" s="30">
        <f t="shared" si="15"/>
        <v>0</v>
      </c>
    </row>
    <row r="240" spans="1:13" ht="24" x14ac:dyDescent="0.25">
      <c r="A240" s="26" t="s">
        <v>1428</v>
      </c>
      <c r="B240" s="25" t="s">
        <v>1393</v>
      </c>
      <c r="C240" s="26" t="str">
        <f t="shared" si="13"/>
        <v>C7100</v>
      </c>
      <c r="D240" s="26">
        <v>2</v>
      </c>
      <c r="E240" s="75" t="s">
        <v>657</v>
      </c>
      <c r="F240" s="27" t="s">
        <v>1247</v>
      </c>
      <c r="G240" s="39" t="s">
        <v>654</v>
      </c>
      <c r="H240" s="40">
        <v>415892072</v>
      </c>
      <c r="I240" s="80">
        <v>0</v>
      </c>
      <c r="J240" s="46">
        <v>44</v>
      </c>
      <c r="K240" s="29">
        <f t="shared" si="12"/>
        <v>0</v>
      </c>
      <c r="L240" s="28">
        <f t="shared" si="14"/>
        <v>51.04</v>
      </c>
      <c r="M240" s="30">
        <f t="shared" si="15"/>
        <v>0</v>
      </c>
    </row>
    <row r="241" spans="1:13" ht="24" x14ac:dyDescent="0.25">
      <c r="A241" s="26" t="s">
        <v>1428</v>
      </c>
      <c r="B241" s="25" t="s">
        <v>1393</v>
      </c>
      <c r="C241" s="26" t="str">
        <f t="shared" si="13"/>
        <v>C7100</v>
      </c>
      <c r="D241" s="26">
        <v>3</v>
      </c>
      <c r="E241" s="75" t="s">
        <v>657</v>
      </c>
      <c r="F241" s="27" t="s">
        <v>1248</v>
      </c>
      <c r="G241" s="39" t="s">
        <v>655</v>
      </c>
      <c r="H241" s="40">
        <v>415892073</v>
      </c>
      <c r="I241" s="80">
        <v>0</v>
      </c>
      <c r="J241" s="46">
        <v>44</v>
      </c>
      <c r="K241" s="29">
        <f t="shared" si="12"/>
        <v>0</v>
      </c>
      <c r="L241" s="28">
        <f t="shared" si="14"/>
        <v>51.04</v>
      </c>
      <c r="M241" s="30">
        <f t="shared" si="15"/>
        <v>0</v>
      </c>
    </row>
    <row r="242" spans="1:13" ht="24" x14ac:dyDescent="0.25">
      <c r="A242" s="26" t="s">
        <v>1428</v>
      </c>
      <c r="B242" s="25" t="s">
        <v>1393</v>
      </c>
      <c r="C242" s="26" t="str">
        <f t="shared" si="13"/>
        <v>C7100</v>
      </c>
      <c r="D242" s="26">
        <v>4</v>
      </c>
      <c r="E242" s="75" t="s">
        <v>657</v>
      </c>
      <c r="F242" s="27" t="s">
        <v>1249</v>
      </c>
      <c r="G242" s="39" t="s">
        <v>656</v>
      </c>
      <c r="H242" s="40">
        <v>415892074</v>
      </c>
      <c r="I242" s="80">
        <v>0</v>
      </c>
      <c r="J242" s="46">
        <v>44</v>
      </c>
      <c r="K242" s="29">
        <f t="shared" si="12"/>
        <v>0</v>
      </c>
      <c r="L242" s="28">
        <f t="shared" si="14"/>
        <v>51.04</v>
      </c>
      <c r="M242" s="30">
        <f t="shared" si="15"/>
        <v>0</v>
      </c>
    </row>
    <row r="243" spans="1:13" x14ac:dyDescent="0.25">
      <c r="A243" s="26" t="s">
        <v>1428</v>
      </c>
      <c r="B243" s="25" t="s">
        <v>1393</v>
      </c>
      <c r="C243" s="26" t="str">
        <f t="shared" si="13"/>
        <v>D5835</v>
      </c>
      <c r="D243" s="26">
        <v>1</v>
      </c>
      <c r="E243" s="75" t="s">
        <v>731</v>
      </c>
      <c r="F243" s="27" t="s">
        <v>1246</v>
      </c>
      <c r="G243" s="39" t="s">
        <v>924</v>
      </c>
      <c r="H243" s="40">
        <v>449364001</v>
      </c>
      <c r="I243" s="80">
        <v>0</v>
      </c>
      <c r="J243" s="46">
        <v>44</v>
      </c>
      <c r="K243" s="29">
        <f t="shared" si="12"/>
        <v>0</v>
      </c>
      <c r="L243" s="28">
        <f t="shared" si="14"/>
        <v>51.04</v>
      </c>
      <c r="M243" s="30">
        <f t="shared" si="15"/>
        <v>0</v>
      </c>
    </row>
    <row r="244" spans="1:13" x14ac:dyDescent="0.25">
      <c r="A244" s="26" t="s">
        <v>1428</v>
      </c>
      <c r="B244" s="25" t="s">
        <v>1393</v>
      </c>
      <c r="C244" s="26" t="str">
        <f t="shared" si="13"/>
        <v>D5835</v>
      </c>
      <c r="D244" s="26">
        <v>2</v>
      </c>
      <c r="E244" s="75" t="s">
        <v>731</v>
      </c>
      <c r="F244" s="27" t="s">
        <v>1247</v>
      </c>
      <c r="G244" s="39" t="s">
        <v>925</v>
      </c>
      <c r="H244" s="40">
        <v>449364002</v>
      </c>
      <c r="I244" s="80">
        <v>0</v>
      </c>
      <c r="J244" s="46">
        <v>44</v>
      </c>
      <c r="K244" s="29">
        <f t="shared" si="12"/>
        <v>0</v>
      </c>
      <c r="L244" s="28">
        <f t="shared" si="14"/>
        <v>51.04</v>
      </c>
      <c r="M244" s="30">
        <f t="shared" si="15"/>
        <v>0</v>
      </c>
    </row>
    <row r="245" spans="1:13" x14ac:dyDescent="0.25">
      <c r="A245" s="26" t="s">
        <v>1428</v>
      </c>
      <c r="B245" s="25" t="s">
        <v>1393</v>
      </c>
      <c r="C245" s="26" t="str">
        <f t="shared" si="13"/>
        <v>D5835</v>
      </c>
      <c r="D245" s="26">
        <v>3</v>
      </c>
      <c r="E245" s="75" t="s">
        <v>731</v>
      </c>
      <c r="F245" s="27" t="s">
        <v>1248</v>
      </c>
      <c r="G245" s="39" t="s">
        <v>926</v>
      </c>
      <c r="H245" s="40">
        <v>449364003</v>
      </c>
      <c r="I245" s="80">
        <v>0</v>
      </c>
      <c r="J245" s="46">
        <v>44</v>
      </c>
      <c r="K245" s="29">
        <f t="shared" si="12"/>
        <v>0</v>
      </c>
      <c r="L245" s="28">
        <f t="shared" si="14"/>
        <v>51.04</v>
      </c>
      <c r="M245" s="30">
        <f t="shared" si="15"/>
        <v>0</v>
      </c>
    </row>
    <row r="246" spans="1:13" x14ac:dyDescent="0.25">
      <c r="A246" s="26" t="s">
        <v>1428</v>
      </c>
      <c r="B246" s="25" t="s">
        <v>1393</v>
      </c>
      <c r="C246" s="26" t="str">
        <f t="shared" si="13"/>
        <v>D5835</v>
      </c>
      <c r="D246" s="26">
        <v>4</v>
      </c>
      <c r="E246" s="75" t="s">
        <v>731</v>
      </c>
      <c r="F246" s="27" t="s">
        <v>1249</v>
      </c>
      <c r="G246" s="39" t="s">
        <v>927</v>
      </c>
      <c r="H246" s="40">
        <v>449364004</v>
      </c>
      <c r="I246" s="80">
        <v>0</v>
      </c>
      <c r="J246" s="46">
        <v>44</v>
      </c>
      <c r="K246" s="29">
        <f t="shared" si="12"/>
        <v>0</v>
      </c>
      <c r="L246" s="28">
        <f t="shared" si="14"/>
        <v>51.04</v>
      </c>
      <c r="M246" s="30">
        <f t="shared" si="15"/>
        <v>0</v>
      </c>
    </row>
    <row r="247" spans="1:13" x14ac:dyDescent="0.25">
      <c r="A247" s="26" t="s">
        <v>1429</v>
      </c>
      <c r="B247" s="25" t="s">
        <v>1394</v>
      </c>
      <c r="C247" s="26" t="str">
        <f t="shared" si="13"/>
        <v>02820</v>
      </c>
      <c r="D247" s="26">
        <v>1</v>
      </c>
      <c r="E247" s="75" t="s">
        <v>445</v>
      </c>
      <c r="F247" s="27" t="s">
        <v>1233</v>
      </c>
      <c r="G247" s="39" t="s">
        <v>468</v>
      </c>
      <c r="H247" s="40">
        <v>415826001</v>
      </c>
      <c r="I247" s="80">
        <v>0</v>
      </c>
      <c r="J247" s="46">
        <v>79.59</v>
      </c>
      <c r="K247" s="29">
        <f t="shared" si="12"/>
        <v>0</v>
      </c>
      <c r="L247" s="28">
        <f t="shared" si="14"/>
        <v>92.324399999999997</v>
      </c>
      <c r="M247" s="30">
        <f t="shared" si="15"/>
        <v>0</v>
      </c>
    </row>
    <row r="248" spans="1:13" x14ac:dyDescent="0.25">
      <c r="A248" s="26" t="s">
        <v>1429</v>
      </c>
      <c r="B248" s="25" t="s">
        <v>1394</v>
      </c>
      <c r="C248" s="26" t="str">
        <f t="shared" si="13"/>
        <v>02820</v>
      </c>
      <c r="D248" s="26">
        <v>2</v>
      </c>
      <c r="E248" s="75" t="s">
        <v>445</v>
      </c>
      <c r="F248" s="27" t="s">
        <v>1234</v>
      </c>
      <c r="G248" s="39" t="s">
        <v>470</v>
      </c>
      <c r="H248" s="40">
        <v>415826003</v>
      </c>
      <c r="I248" s="80">
        <v>0</v>
      </c>
      <c r="J248" s="46">
        <v>79.59</v>
      </c>
      <c r="K248" s="29">
        <f t="shared" si="12"/>
        <v>0</v>
      </c>
      <c r="L248" s="28">
        <f t="shared" si="14"/>
        <v>92.324399999999997</v>
      </c>
      <c r="M248" s="30">
        <f t="shared" si="15"/>
        <v>0</v>
      </c>
    </row>
    <row r="249" spans="1:13" x14ac:dyDescent="0.25">
      <c r="A249" s="26" t="s">
        <v>1429</v>
      </c>
      <c r="B249" s="25" t="s">
        <v>1394</v>
      </c>
      <c r="C249" s="26" t="str">
        <f t="shared" si="13"/>
        <v>02820</v>
      </c>
      <c r="D249" s="26">
        <v>3</v>
      </c>
      <c r="E249" s="75" t="s">
        <v>445</v>
      </c>
      <c r="F249" s="27" t="s">
        <v>1235</v>
      </c>
      <c r="G249" s="39" t="s">
        <v>469</v>
      </c>
      <c r="H249" s="40">
        <v>415826002</v>
      </c>
      <c r="I249" s="80">
        <v>0</v>
      </c>
      <c r="J249" s="46">
        <v>79.59</v>
      </c>
      <c r="K249" s="29">
        <f t="shared" si="12"/>
        <v>0</v>
      </c>
      <c r="L249" s="28">
        <f t="shared" si="14"/>
        <v>92.324399999999997</v>
      </c>
      <c r="M249" s="30">
        <f t="shared" si="15"/>
        <v>0</v>
      </c>
    </row>
    <row r="250" spans="1:13" x14ac:dyDescent="0.25">
      <c r="A250" s="26" t="s">
        <v>1429</v>
      </c>
      <c r="B250" s="25" t="s">
        <v>1394</v>
      </c>
      <c r="C250" s="26" t="str">
        <f t="shared" si="13"/>
        <v>02820</v>
      </c>
      <c r="D250" s="26">
        <v>4</v>
      </c>
      <c r="E250" s="75" t="s">
        <v>445</v>
      </c>
      <c r="F250" s="27" t="s">
        <v>1245</v>
      </c>
      <c r="G250" s="39" t="s">
        <v>471</v>
      </c>
      <c r="H250" s="40">
        <v>415826004</v>
      </c>
      <c r="I250" s="80">
        <v>0</v>
      </c>
      <c r="J250" s="46">
        <v>79.59</v>
      </c>
      <c r="K250" s="29">
        <f t="shared" si="12"/>
        <v>0</v>
      </c>
      <c r="L250" s="28">
        <f t="shared" si="14"/>
        <v>92.324399999999997</v>
      </c>
      <c r="M250" s="30">
        <f t="shared" si="15"/>
        <v>0</v>
      </c>
    </row>
    <row r="251" spans="1:13" x14ac:dyDescent="0.25">
      <c r="A251" s="26" t="s">
        <v>1429</v>
      </c>
      <c r="B251" s="25" t="s">
        <v>1394</v>
      </c>
      <c r="C251" s="26" t="str">
        <f t="shared" si="13"/>
        <v>00207</v>
      </c>
      <c r="D251" s="26">
        <v>1</v>
      </c>
      <c r="E251" s="75" t="s">
        <v>447</v>
      </c>
      <c r="F251" s="27" t="s">
        <v>1233</v>
      </c>
      <c r="G251" s="39" t="s">
        <v>472</v>
      </c>
      <c r="H251" s="40">
        <v>415826005</v>
      </c>
      <c r="I251" s="80">
        <v>0</v>
      </c>
      <c r="J251" s="46">
        <v>66.53</v>
      </c>
      <c r="K251" s="29">
        <f t="shared" si="12"/>
        <v>0</v>
      </c>
      <c r="L251" s="28">
        <f t="shared" si="14"/>
        <v>77.174799999999991</v>
      </c>
      <c r="M251" s="30">
        <f t="shared" si="15"/>
        <v>0</v>
      </c>
    </row>
    <row r="252" spans="1:13" x14ac:dyDescent="0.25">
      <c r="A252" s="26" t="s">
        <v>1429</v>
      </c>
      <c r="B252" s="25" t="s">
        <v>1394</v>
      </c>
      <c r="C252" s="26" t="str">
        <f t="shared" si="13"/>
        <v>00207</v>
      </c>
      <c r="D252" s="26">
        <v>2</v>
      </c>
      <c r="E252" s="75" t="s">
        <v>447</v>
      </c>
      <c r="F252" s="27" t="s">
        <v>1234</v>
      </c>
      <c r="G252" s="39" t="s">
        <v>474</v>
      </c>
      <c r="H252" s="40">
        <v>415826007</v>
      </c>
      <c r="I252" s="80">
        <v>0</v>
      </c>
      <c r="J252" s="46">
        <v>66.53</v>
      </c>
      <c r="K252" s="29">
        <f t="shared" si="12"/>
        <v>0</v>
      </c>
      <c r="L252" s="28">
        <f t="shared" si="14"/>
        <v>77.174799999999991</v>
      </c>
      <c r="M252" s="30">
        <f t="shared" si="15"/>
        <v>0</v>
      </c>
    </row>
    <row r="253" spans="1:13" x14ac:dyDescent="0.25">
      <c r="A253" s="26" t="s">
        <v>1429</v>
      </c>
      <c r="B253" s="25" t="s">
        <v>1394</v>
      </c>
      <c r="C253" s="26" t="str">
        <f t="shared" si="13"/>
        <v>00207</v>
      </c>
      <c r="D253" s="26">
        <v>3</v>
      </c>
      <c r="E253" s="75" t="s">
        <v>447</v>
      </c>
      <c r="F253" s="27" t="s">
        <v>1235</v>
      </c>
      <c r="G253" s="39" t="s">
        <v>473</v>
      </c>
      <c r="H253" s="40">
        <v>415826006</v>
      </c>
      <c r="I253" s="80">
        <v>0</v>
      </c>
      <c r="J253" s="46">
        <v>66.53</v>
      </c>
      <c r="K253" s="29">
        <f t="shared" si="12"/>
        <v>0</v>
      </c>
      <c r="L253" s="28">
        <f t="shared" si="14"/>
        <v>77.174799999999991</v>
      </c>
      <c r="M253" s="30">
        <f t="shared" si="15"/>
        <v>0</v>
      </c>
    </row>
    <row r="254" spans="1:13" x14ac:dyDescent="0.25">
      <c r="A254" s="26" t="s">
        <v>1429</v>
      </c>
      <c r="B254" s="25" t="s">
        <v>1394</v>
      </c>
      <c r="C254" s="26" t="str">
        <f t="shared" si="13"/>
        <v>00207</v>
      </c>
      <c r="D254" s="26">
        <v>4</v>
      </c>
      <c r="E254" s="75" t="s">
        <v>447</v>
      </c>
      <c r="F254" s="27" t="s">
        <v>1245</v>
      </c>
      <c r="G254" s="39" t="s">
        <v>475</v>
      </c>
      <c r="H254" s="40">
        <v>415826008</v>
      </c>
      <c r="I254" s="80">
        <v>0</v>
      </c>
      <c r="J254" s="46">
        <v>66.53</v>
      </c>
      <c r="K254" s="29">
        <f t="shared" si="12"/>
        <v>0</v>
      </c>
      <c r="L254" s="28">
        <f t="shared" si="14"/>
        <v>77.174799999999991</v>
      </c>
      <c r="M254" s="30">
        <f t="shared" si="15"/>
        <v>0</v>
      </c>
    </row>
    <row r="255" spans="1:13" x14ac:dyDescent="0.25">
      <c r="A255" s="26" t="s">
        <v>1429</v>
      </c>
      <c r="B255" s="25" t="s">
        <v>1394</v>
      </c>
      <c r="C255" s="26" t="str">
        <f t="shared" si="13"/>
        <v>00207</v>
      </c>
      <c r="D255" s="26">
        <v>5</v>
      </c>
      <c r="E255" s="75" t="s">
        <v>447</v>
      </c>
      <c r="F255" s="27" t="s">
        <v>1251</v>
      </c>
      <c r="G255" s="39" t="s">
        <v>1016</v>
      </c>
      <c r="H255" s="40">
        <v>415826065</v>
      </c>
      <c r="I255" s="80">
        <v>0</v>
      </c>
      <c r="J255" s="46">
        <v>80.78</v>
      </c>
      <c r="K255" s="29">
        <f t="shared" si="12"/>
        <v>0</v>
      </c>
      <c r="L255" s="28">
        <f t="shared" si="14"/>
        <v>93.704799999999992</v>
      </c>
      <c r="M255" s="30">
        <f t="shared" si="15"/>
        <v>0</v>
      </c>
    </row>
    <row r="256" spans="1:13" x14ac:dyDescent="0.25">
      <c r="A256" s="26" t="s">
        <v>1429</v>
      </c>
      <c r="B256" s="25" t="s">
        <v>1394</v>
      </c>
      <c r="C256" s="26" t="str">
        <f t="shared" si="13"/>
        <v>06420</v>
      </c>
      <c r="D256" s="26">
        <v>1</v>
      </c>
      <c r="E256" s="75" t="s">
        <v>449</v>
      </c>
      <c r="F256" s="27" t="s">
        <v>1233</v>
      </c>
      <c r="G256" s="39" t="s">
        <v>476</v>
      </c>
      <c r="H256" s="40">
        <v>415826009</v>
      </c>
      <c r="I256" s="80">
        <v>0</v>
      </c>
      <c r="J256" s="46">
        <v>79.59</v>
      </c>
      <c r="K256" s="29">
        <f t="shared" si="12"/>
        <v>0</v>
      </c>
      <c r="L256" s="28">
        <f t="shared" si="14"/>
        <v>92.324399999999997</v>
      </c>
      <c r="M256" s="30">
        <f t="shared" si="15"/>
        <v>0</v>
      </c>
    </row>
    <row r="257" spans="1:13" x14ac:dyDescent="0.25">
      <c r="A257" s="26" t="s">
        <v>1429</v>
      </c>
      <c r="B257" s="25" t="s">
        <v>1394</v>
      </c>
      <c r="C257" s="26" t="str">
        <f t="shared" si="13"/>
        <v>06420</v>
      </c>
      <c r="D257" s="26">
        <v>2</v>
      </c>
      <c r="E257" s="75" t="s">
        <v>449</v>
      </c>
      <c r="F257" s="27" t="s">
        <v>1234</v>
      </c>
      <c r="G257" s="39" t="s">
        <v>478</v>
      </c>
      <c r="H257" s="40">
        <v>415826011</v>
      </c>
      <c r="I257" s="80">
        <v>0</v>
      </c>
      <c r="J257" s="46">
        <v>79.59</v>
      </c>
      <c r="K257" s="29">
        <f t="shared" si="12"/>
        <v>0</v>
      </c>
      <c r="L257" s="28">
        <f t="shared" si="14"/>
        <v>92.324399999999997</v>
      </c>
      <c r="M257" s="30">
        <f t="shared" si="15"/>
        <v>0</v>
      </c>
    </row>
    <row r="258" spans="1:13" x14ac:dyDescent="0.25">
      <c r="A258" s="26" t="s">
        <v>1429</v>
      </c>
      <c r="B258" s="25" t="s">
        <v>1394</v>
      </c>
      <c r="C258" s="26" t="str">
        <f t="shared" si="13"/>
        <v>06420</v>
      </c>
      <c r="D258" s="26">
        <v>3</v>
      </c>
      <c r="E258" s="75" t="s">
        <v>449</v>
      </c>
      <c r="F258" s="27" t="s">
        <v>1235</v>
      </c>
      <c r="G258" s="39" t="s">
        <v>477</v>
      </c>
      <c r="H258" s="40">
        <v>415826010</v>
      </c>
      <c r="I258" s="80">
        <v>0</v>
      </c>
      <c r="J258" s="46">
        <v>79.59</v>
      </c>
      <c r="K258" s="29">
        <f t="shared" si="12"/>
        <v>0</v>
      </c>
      <c r="L258" s="28">
        <f t="shared" si="14"/>
        <v>92.324399999999997</v>
      </c>
      <c r="M258" s="30">
        <f t="shared" si="15"/>
        <v>0</v>
      </c>
    </row>
    <row r="259" spans="1:13" x14ac:dyDescent="0.25">
      <c r="A259" s="26" t="s">
        <v>1429</v>
      </c>
      <c r="B259" s="25" t="s">
        <v>1394</v>
      </c>
      <c r="C259" s="26" t="str">
        <f t="shared" si="13"/>
        <v>06420</v>
      </c>
      <c r="D259" s="26">
        <v>4</v>
      </c>
      <c r="E259" s="75" t="s">
        <v>449</v>
      </c>
      <c r="F259" s="27" t="s">
        <v>1245</v>
      </c>
      <c r="G259" s="39" t="s">
        <v>479</v>
      </c>
      <c r="H259" s="40">
        <v>415826012</v>
      </c>
      <c r="I259" s="80">
        <v>0</v>
      </c>
      <c r="J259" s="46">
        <v>79.59</v>
      </c>
      <c r="K259" s="29">
        <f t="shared" si="12"/>
        <v>0</v>
      </c>
      <c r="L259" s="28">
        <f t="shared" si="14"/>
        <v>92.324399999999997</v>
      </c>
      <c r="M259" s="30">
        <f t="shared" si="15"/>
        <v>0</v>
      </c>
    </row>
    <row r="260" spans="1:13" x14ac:dyDescent="0.25">
      <c r="A260" s="26" t="s">
        <v>1429</v>
      </c>
      <c r="B260" s="25" t="s">
        <v>1394</v>
      </c>
      <c r="C260" s="26" t="str">
        <f t="shared" si="13"/>
        <v>A5918</v>
      </c>
      <c r="D260" s="26">
        <v>1</v>
      </c>
      <c r="E260" s="75" t="s">
        <v>464</v>
      </c>
      <c r="F260" s="27" t="s">
        <v>1233</v>
      </c>
      <c r="G260" s="39" t="s">
        <v>516</v>
      </c>
      <c r="H260" s="40">
        <v>415826049</v>
      </c>
      <c r="I260" s="80">
        <v>0</v>
      </c>
      <c r="J260" s="46">
        <v>79.59</v>
      </c>
      <c r="K260" s="29">
        <f t="shared" si="12"/>
        <v>0</v>
      </c>
      <c r="L260" s="28">
        <f t="shared" si="14"/>
        <v>92.324399999999997</v>
      </c>
      <c r="M260" s="30">
        <f t="shared" si="15"/>
        <v>0</v>
      </c>
    </row>
    <row r="261" spans="1:13" x14ac:dyDescent="0.25">
      <c r="A261" s="26" t="s">
        <v>1429</v>
      </c>
      <c r="B261" s="25" t="s">
        <v>1394</v>
      </c>
      <c r="C261" s="26" t="str">
        <f t="shared" si="13"/>
        <v>A5918</v>
      </c>
      <c r="D261" s="26">
        <v>2</v>
      </c>
      <c r="E261" s="75" t="s">
        <v>464</v>
      </c>
      <c r="F261" s="27" t="s">
        <v>1234</v>
      </c>
      <c r="G261" s="39" t="s">
        <v>518</v>
      </c>
      <c r="H261" s="40">
        <v>415826051</v>
      </c>
      <c r="I261" s="80">
        <v>0</v>
      </c>
      <c r="J261" s="46">
        <v>79.59</v>
      </c>
      <c r="K261" s="29">
        <f t="shared" si="12"/>
        <v>0</v>
      </c>
      <c r="L261" s="28">
        <f t="shared" si="14"/>
        <v>92.324399999999997</v>
      </c>
      <c r="M261" s="30">
        <f t="shared" si="15"/>
        <v>0</v>
      </c>
    </row>
    <row r="262" spans="1:13" x14ac:dyDescent="0.25">
      <c r="A262" s="26" t="s">
        <v>1429</v>
      </c>
      <c r="B262" s="25" t="s">
        <v>1394</v>
      </c>
      <c r="C262" s="26" t="str">
        <f t="shared" si="13"/>
        <v>A5918</v>
      </c>
      <c r="D262" s="26">
        <v>3</v>
      </c>
      <c r="E262" s="75" t="s">
        <v>464</v>
      </c>
      <c r="F262" s="27" t="s">
        <v>1235</v>
      </c>
      <c r="G262" s="39" t="s">
        <v>517</v>
      </c>
      <c r="H262" s="40">
        <v>415826050</v>
      </c>
      <c r="I262" s="80">
        <v>0</v>
      </c>
      <c r="J262" s="46">
        <v>79.59</v>
      </c>
      <c r="K262" s="29">
        <f t="shared" si="12"/>
        <v>0</v>
      </c>
      <c r="L262" s="28">
        <f t="shared" si="14"/>
        <v>92.324399999999997</v>
      </c>
      <c r="M262" s="30">
        <f t="shared" si="15"/>
        <v>0</v>
      </c>
    </row>
    <row r="263" spans="1:13" x14ac:dyDescent="0.25">
      <c r="A263" s="26" t="s">
        <v>1429</v>
      </c>
      <c r="B263" s="25" t="s">
        <v>1394</v>
      </c>
      <c r="C263" s="26" t="str">
        <f t="shared" si="13"/>
        <v>A5918</v>
      </c>
      <c r="D263" s="26">
        <v>4</v>
      </c>
      <c r="E263" s="75" t="s">
        <v>464</v>
      </c>
      <c r="F263" s="27" t="s">
        <v>1245</v>
      </c>
      <c r="G263" s="39" t="s">
        <v>519</v>
      </c>
      <c r="H263" s="40">
        <v>415826052</v>
      </c>
      <c r="I263" s="80">
        <v>0</v>
      </c>
      <c r="J263" s="46">
        <v>79.59</v>
      </c>
      <c r="K263" s="29">
        <f t="shared" ref="K263:K326" si="16">I263*J263</f>
        <v>0</v>
      </c>
      <c r="L263" s="28">
        <f t="shared" si="14"/>
        <v>92.324399999999997</v>
      </c>
      <c r="M263" s="30">
        <f t="shared" si="15"/>
        <v>0</v>
      </c>
    </row>
    <row r="264" spans="1:13" x14ac:dyDescent="0.25">
      <c r="A264" s="26" t="s">
        <v>1429</v>
      </c>
      <c r="B264" s="25" t="s">
        <v>1394</v>
      </c>
      <c r="C264" s="26" t="str">
        <f t="shared" ref="C264:C327" si="17">RIGHT(G264,5)</f>
        <v>04000</v>
      </c>
      <c r="D264" s="26">
        <v>1</v>
      </c>
      <c r="E264" s="75" t="s">
        <v>450</v>
      </c>
      <c r="F264" s="27" t="s">
        <v>1233</v>
      </c>
      <c r="G264" s="39" t="s">
        <v>480</v>
      </c>
      <c r="H264" s="40">
        <v>415826013</v>
      </c>
      <c r="I264" s="80">
        <v>0</v>
      </c>
      <c r="J264" s="46">
        <v>73.650000000000006</v>
      </c>
      <c r="K264" s="29">
        <f t="shared" si="16"/>
        <v>0</v>
      </c>
      <c r="L264" s="28">
        <f t="shared" ref="L264:L327" si="18">+J264*1.16</f>
        <v>85.433999999999997</v>
      </c>
      <c r="M264" s="30">
        <f t="shared" ref="M264:M327" si="19">+I264*L264</f>
        <v>0</v>
      </c>
    </row>
    <row r="265" spans="1:13" x14ac:dyDescent="0.25">
      <c r="A265" s="26" t="s">
        <v>1429</v>
      </c>
      <c r="B265" s="25" t="s">
        <v>1394</v>
      </c>
      <c r="C265" s="26" t="str">
        <f t="shared" si="17"/>
        <v>04000</v>
      </c>
      <c r="D265" s="26">
        <v>2</v>
      </c>
      <c r="E265" s="75" t="s">
        <v>450</v>
      </c>
      <c r="F265" s="27" t="s">
        <v>1234</v>
      </c>
      <c r="G265" s="39" t="s">
        <v>482</v>
      </c>
      <c r="H265" s="40">
        <v>415826015</v>
      </c>
      <c r="I265" s="80">
        <v>0</v>
      </c>
      <c r="J265" s="46">
        <v>73.650000000000006</v>
      </c>
      <c r="K265" s="29">
        <f t="shared" si="16"/>
        <v>0</v>
      </c>
      <c r="L265" s="28">
        <f t="shared" si="18"/>
        <v>85.433999999999997</v>
      </c>
      <c r="M265" s="30">
        <f t="shared" si="19"/>
        <v>0</v>
      </c>
    </row>
    <row r="266" spans="1:13" x14ac:dyDescent="0.25">
      <c r="A266" s="26" t="s">
        <v>1429</v>
      </c>
      <c r="B266" s="25" t="s">
        <v>1394</v>
      </c>
      <c r="C266" s="26" t="str">
        <f t="shared" si="17"/>
        <v>04000</v>
      </c>
      <c r="D266" s="26">
        <v>3</v>
      </c>
      <c r="E266" s="75" t="s">
        <v>450</v>
      </c>
      <c r="F266" s="27" t="s">
        <v>1235</v>
      </c>
      <c r="G266" s="39" t="s">
        <v>481</v>
      </c>
      <c r="H266" s="40">
        <v>415826014</v>
      </c>
      <c r="I266" s="80">
        <v>0</v>
      </c>
      <c r="J266" s="46">
        <v>73.650000000000006</v>
      </c>
      <c r="K266" s="29">
        <f t="shared" si="16"/>
        <v>0</v>
      </c>
      <c r="L266" s="28">
        <f t="shared" si="18"/>
        <v>85.433999999999997</v>
      </c>
      <c r="M266" s="30">
        <f t="shared" si="19"/>
        <v>0</v>
      </c>
    </row>
    <row r="267" spans="1:13" x14ac:dyDescent="0.25">
      <c r="A267" s="26" t="s">
        <v>1429</v>
      </c>
      <c r="B267" s="25" t="s">
        <v>1394</v>
      </c>
      <c r="C267" s="26" t="str">
        <f t="shared" si="17"/>
        <v>04000</v>
      </c>
      <c r="D267" s="26">
        <v>4</v>
      </c>
      <c r="E267" s="75" t="s">
        <v>450</v>
      </c>
      <c r="F267" s="27" t="s">
        <v>1245</v>
      </c>
      <c r="G267" s="39" t="s">
        <v>483</v>
      </c>
      <c r="H267" s="40">
        <v>415826016</v>
      </c>
      <c r="I267" s="80">
        <v>0</v>
      </c>
      <c r="J267" s="46">
        <v>73.650000000000006</v>
      </c>
      <c r="K267" s="29">
        <f t="shared" si="16"/>
        <v>0</v>
      </c>
      <c r="L267" s="28">
        <f t="shared" si="18"/>
        <v>85.433999999999997</v>
      </c>
      <c r="M267" s="30">
        <f t="shared" si="19"/>
        <v>0</v>
      </c>
    </row>
    <row r="268" spans="1:13" x14ac:dyDescent="0.25">
      <c r="A268" s="26" t="s">
        <v>1429</v>
      </c>
      <c r="B268" s="25" t="s">
        <v>1394</v>
      </c>
      <c r="C268" s="26" t="str">
        <f t="shared" si="17"/>
        <v>04000</v>
      </c>
      <c r="D268" s="26">
        <v>5</v>
      </c>
      <c r="E268" s="75" t="s">
        <v>450</v>
      </c>
      <c r="F268" s="27" t="s">
        <v>1251</v>
      </c>
      <c r="G268" s="39" t="s">
        <v>1017</v>
      </c>
      <c r="H268" s="40">
        <v>415826066</v>
      </c>
      <c r="I268" s="80">
        <v>0</v>
      </c>
      <c r="J268" s="46">
        <v>87.88</v>
      </c>
      <c r="K268" s="29">
        <f t="shared" si="16"/>
        <v>0</v>
      </c>
      <c r="L268" s="28">
        <f t="shared" si="18"/>
        <v>101.94079999999998</v>
      </c>
      <c r="M268" s="30">
        <f t="shared" si="19"/>
        <v>0</v>
      </c>
    </row>
    <row r="269" spans="1:13" x14ac:dyDescent="0.25">
      <c r="A269" s="26" t="s">
        <v>1429</v>
      </c>
      <c r="B269" s="25" t="s">
        <v>1394</v>
      </c>
      <c r="C269" s="26" t="str">
        <f t="shared" si="17"/>
        <v>05264</v>
      </c>
      <c r="D269" s="26">
        <v>1</v>
      </c>
      <c r="E269" s="75" t="s">
        <v>451</v>
      </c>
      <c r="F269" s="27" t="s">
        <v>1233</v>
      </c>
      <c r="G269" s="39" t="s">
        <v>484</v>
      </c>
      <c r="H269" s="40">
        <v>415826037</v>
      </c>
      <c r="I269" s="80">
        <v>0</v>
      </c>
      <c r="J269" s="46">
        <v>79.59</v>
      </c>
      <c r="K269" s="29">
        <f t="shared" si="16"/>
        <v>0</v>
      </c>
      <c r="L269" s="28">
        <f t="shared" si="18"/>
        <v>92.324399999999997</v>
      </c>
      <c r="M269" s="30">
        <f t="shared" si="19"/>
        <v>0</v>
      </c>
    </row>
    <row r="270" spans="1:13" x14ac:dyDescent="0.25">
      <c r="A270" s="26" t="s">
        <v>1429</v>
      </c>
      <c r="B270" s="25" t="s">
        <v>1394</v>
      </c>
      <c r="C270" s="26" t="str">
        <f t="shared" si="17"/>
        <v>05264</v>
      </c>
      <c r="D270" s="26">
        <v>2</v>
      </c>
      <c r="E270" s="75" t="s">
        <v>451</v>
      </c>
      <c r="F270" s="27" t="s">
        <v>1234</v>
      </c>
      <c r="G270" s="39" t="s">
        <v>486</v>
      </c>
      <c r="H270" s="40">
        <v>415826039</v>
      </c>
      <c r="I270" s="80">
        <v>0</v>
      </c>
      <c r="J270" s="46">
        <v>79.59</v>
      </c>
      <c r="K270" s="29">
        <f t="shared" si="16"/>
        <v>0</v>
      </c>
      <c r="L270" s="28">
        <f t="shared" si="18"/>
        <v>92.324399999999997</v>
      </c>
      <c r="M270" s="30">
        <f t="shared" si="19"/>
        <v>0</v>
      </c>
    </row>
    <row r="271" spans="1:13" x14ac:dyDescent="0.25">
      <c r="A271" s="26" t="s">
        <v>1429</v>
      </c>
      <c r="B271" s="25" t="s">
        <v>1394</v>
      </c>
      <c r="C271" s="26" t="str">
        <f t="shared" si="17"/>
        <v>05264</v>
      </c>
      <c r="D271" s="26">
        <v>3</v>
      </c>
      <c r="E271" s="75" t="s">
        <v>451</v>
      </c>
      <c r="F271" s="27" t="s">
        <v>1235</v>
      </c>
      <c r="G271" s="39" t="s">
        <v>485</v>
      </c>
      <c r="H271" s="40">
        <v>415826038</v>
      </c>
      <c r="I271" s="80">
        <v>0</v>
      </c>
      <c r="J271" s="46">
        <v>79.59</v>
      </c>
      <c r="K271" s="29">
        <f t="shared" si="16"/>
        <v>0</v>
      </c>
      <c r="L271" s="28">
        <f t="shared" si="18"/>
        <v>92.324399999999997</v>
      </c>
      <c r="M271" s="30">
        <f t="shared" si="19"/>
        <v>0</v>
      </c>
    </row>
    <row r="272" spans="1:13" x14ac:dyDescent="0.25">
      <c r="A272" s="26" t="s">
        <v>1429</v>
      </c>
      <c r="B272" s="25" t="s">
        <v>1394</v>
      </c>
      <c r="C272" s="26" t="str">
        <f t="shared" si="17"/>
        <v>05264</v>
      </c>
      <c r="D272" s="26">
        <v>4</v>
      </c>
      <c r="E272" s="75" t="s">
        <v>451</v>
      </c>
      <c r="F272" s="27" t="s">
        <v>1245</v>
      </c>
      <c r="G272" s="39" t="s">
        <v>487</v>
      </c>
      <c r="H272" s="40">
        <v>415826040</v>
      </c>
      <c r="I272" s="80">
        <v>0</v>
      </c>
      <c r="J272" s="46">
        <v>79.59</v>
      </c>
      <c r="K272" s="29">
        <f t="shared" si="16"/>
        <v>0</v>
      </c>
      <c r="L272" s="28">
        <f t="shared" si="18"/>
        <v>92.324399999999997</v>
      </c>
      <c r="M272" s="30">
        <f t="shared" si="19"/>
        <v>0</v>
      </c>
    </row>
    <row r="273" spans="1:13" x14ac:dyDescent="0.25">
      <c r="A273" s="26" t="s">
        <v>1429</v>
      </c>
      <c r="B273" s="25" t="s">
        <v>1394</v>
      </c>
      <c r="C273" s="26" t="str">
        <f t="shared" si="17"/>
        <v>05264</v>
      </c>
      <c r="D273" s="26">
        <v>5</v>
      </c>
      <c r="E273" s="75" t="s">
        <v>451</v>
      </c>
      <c r="F273" s="27" t="s">
        <v>1251</v>
      </c>
      <c r="G273" s="39" t="s">
        <v>1019</v>
      </c>
      <c r="H273" s="40">
        <v>415826067</v>
      </c>
      <c r="I273" s="80">
        <v>0</v>
      </c>
      <c r="J273" s="46">
        <v>95.03</v>
      </c>
      <c r="K273" s="29">
        <f t="shared" si="16"/>
        <v>0</v>
      </c>
      <c r="L273" s="28">
        <f t="shared" si="18"/>
        <v>110.23479999999999</v>
      </c>
      <c r="M273" s="30">
        <f t="shared" si="19"/>
        <v>0</v>
      </c>
    </row>
    <row r="274" spans="1:13" x14ac:dyDescent="0.25">
      <c r="A274" s="26" t="s">
        <v>1429</v>
      </c>
      <c r="B274" s="25" t="s">
        <v>1394</v>
      </c>
      <c r="C274" s="26" t="str">
        <f t="shared" si="17"/>
        <v>A6156</v>
      </c>
      <c r="D274" s="26">
        <v>1</v>
      </c>
      <c r="E274" s="75" t="s">
        <v>452</v>
      </c>
      <c r="F274" s="27" t="s">
        <v>1233</v>
      </c>
      <c r="G274" s="39" t="s">
        <v>488</v>
      </c>
      <c r="H274" s="40">
        <v>415826017</v>
      </c>
      <c r="I274" s="80">
        <v>0</v>
      </c>
      <c r="J274" s="46">
        <v>79.59</v>
      </c>
      <c r="K274" s="29">
        <f t="shared" si="16"/>
        <v>0</v>
      </c>
      <c r="L274" s="28">
        <f t="shared" si="18"/>
        <v>92.324399999999997</v>
      </c>
      <c r="M274" s="30">
        <f t="shared" si="19"/>
        <v>0</v>
      </c>
    </row>
    <row r="275" spans="1:13" x14ac:dyDescent="0.25">
      <c r="A275" s="26" t="s">
        <v>1429</v>
      </c>
      <c r="B275" s="25" t="s">
        <v>1394</v>
      </c>
      <c r="C275" s="26" t="str">
        <f t="shared" si="17"/>
        <v>A6156</v>
      </c>
      <c r="D275" s="26">
        <v>2</v>
      </c>
      <c r="E275" s="75" t="s">
        <v>452</v>
      </c>
      <c r="F275" s="27" t="s">
        <v>1234</v>
      </c>
      <c r="G275" s="39" t="s">
        <v>490</v>
      </c>
      <c r="H275" s="40">
        <v>415826019</v>
      </c>
      <c r="I275" s="80">
        <v>0</v>
      </c>
      <c r="J275" s="46">
        <v>79.59</v>
      </c>
      <c r="K275" s="29">
        <f t="shared" si="16"/>
        <v>0</v>
      </c>
      <c r="L275" s="28">
        <f t="shared" si="18"/>
        <v>92.324399999999997</v>
      </c>
      <c r="M275" s="30">
        <f t="shared" si="19"/>
        <v>0</v>
      </c>
    </row>
    <row r="276" spans="1:13" x14ac:dyDescent="0.25">
      <c r="A276" s="26" t="s">
        <v>1429</v>
      </c>
      <c r="B276" s="25" t="s">
        <v>1394</v>
      </c>
      <c r="C276" s="26" t="str">
        <f t="shared" si="17"/>
        <v>A6156</v>
      </c>
      <c r="D276" s="26">
        <v>3</v>
      </c>
      <c r="E276" s="75" t="s">
        <v>452</v>
      </c>
      <c r="F276" s="27" t="s">
        <v>1235</v>
      </c>
      <c r="G276" s="39" t="s">
        <v>489</v>
      </c>
      <c r="H276" s="40">
        <v>415826018</v>
      </c>
      <c r="I276" s="80">
        <v>0</v>
      </c>
      <c r="J276" s="46">
        <v>79.59</v>
      </c>
      <c r="K276" s="29">
        <f t="shared" si="16"/>
        <v>0</v>
      </c>
      <c r="L276" s="28">
        <f t="shared" si="18"/>
        <v>92.324399999999997</v>
      </c>
      <c r="M276" s="30">
        <f t="shared" si="19"/>
        <v>0</v>
      </c>
    </row>
    <row r="277" spans="1:13" x14ac:dyDescent="0.25">
      <c r="A277" s="26" t="s">
        <v>1429</v>
      </c>
      <c r="B277" s="25" t="s">
        <v>1394</v>
      </c>
      <c r="C277" s="26" t="str">
        <f t="shared" si="17"/>
        <v>A6156</v>
      </c>
      <c r="D277" s="26">
        <v>4</v>
      </c>
      <c r="E277" s="75" t="s">
        <v>452</v>
      </c>
      <c r="F277" s="27" t="s">
        <v>1245</v>
      </c>
      <c r="G277" s="39" t="s">
        <v>491</v>
      </c>
      <c r="H277" s="40">
        <v>415826020</v>
      </c>
      <c r="I277" s="80">
        <v>0</v>
      </c>
      <c r="J277" s="46">
        <v>79.59</v>
      </c>
      <c r="K277" s="29">
        <f t="shared" si="16"/>
        <v>0</v>
      </c>
      <c r="L277" s="28">
        <f t="shared" si="18"/>
        <v>92.324399999999997</v>
      </c>
      <c r="M277" s="30">
        <f t="shared" si="19"/>
        <v>0</v>
      </c>
    </row>
    <row r="278" spans="1:13" x14ac:dyDescent="0.25">
      <c r="A278" s="26" t="s">
        <v>1429</v>
      </c>
      <c r="B278" s="25" t="s">
        <v>1394</v>
      </c>
      <c r="C278" s="26" t="str">
        <f t="shared" si="17"/>
        <v>06560</v>
      </c>
      <c r="D278" s="26">
        <v>1</v>
      </c>
      <c r="E278" s="75" t="s">
        <v>453</v>
      </c>
      <c r="F278" s="27" t="s">
        <v>1233</v>
      </c>
      <c r="G278" s="39" t="s">
        <v>492</v>
      </c>
      <c r="H278" s="40">
        <v>415826041</v>
      </c>
      <c r="I278" s="80">
        <v>0</v>
      </c>
      <c r="J278" s="46">
        <v>79.59</v>
      </c>
      <c r="K278" s="29">
        <f t="shared" si="16"/>
        <v>0</v>
      </c>
      <c r="L278" s="28">
        <f t="shared" si="18"/>
        <v>92.324399999999997</v>
      </c>
      <c r="M278" s="30">
        <f t="shared" si="19"/>
        <v>0</v>
      </c>
    </row>
    <row r="279" spans="1:13" x14ac:dyDescent="0.25">
      <c r="A279" s="26" t="s">
        <v>1429</v>
      </c>
      <c r="B279" s="25" t="s">
        <v>1394</v>
      </c>
      <c r="C279" s="26" t="str">
        <f t="shared" si="17"/>
        <v>06560</v>
      </c>
      <c r="D279" s="26">
        <v>2</v>
      </c>
      <c r="E279" s="75" t="s">
        <v>453</v>
      </c>
      <c r="F279" s="27" t="s">
        <v>1234</v>
      </c>
      <c r="G279" s="39" t="s">
        <v>494</v>
      </c>
      <c r="H279" s="40">
        <v>415826043</v>
      </c>
      <c r="I279" s="80">
        <v>0</v>
      </c>
      <c r="J279" s="46">
        <v>79.59</v>
      </c>
      <c r="K279" s="29">
        <f t="shared" si="16"/>
        <v>0</v>
      </c>
      <c r="L279" s="28">
        <f t="shared" si="18"/>
        <v>92.324399999999997</v>
      </c>
      <c r="M279" s="30">
        <f t="shared" si="19"/>
        <v>0</v>
      </c>
    </row>
    <row r="280" spans="1:13" x14ac:dyDescent="0.25">
      <c r="A280" s="26" t="s">
        <v>1429</v>
      </c>
      <c r="B280" s="25" t="s">
        <v>1394</v>
      </c>
      <c r="C280" s="26" t="str">
        <f t="shared" si="17"/>
        <v>06560</v>
      </c>
      <c r="D280" s="26">
        <v>3</v>
      </c>
      <c r="E280" s="75" t="s">
        <v>453</v>
      </c>
      <c r="F280" s="27" t="s">
        <v>1235</v>
      </c>
      <c r="G280" s="39" t="s">
        <v>493</v>
      </c>
      <c r="H280" s="40">
        <v>415826042</v>
      </c>
      <c r="I280" s="80">
        <v>0</v>
      </c>
      <c r="J280" s="46">
        <v>79.59</v>
      </c>
      <c r="K280" s="29">
        <f t="shared" si="16"/>
        <v>0</v>
      </c>
      <c r="L280" s="28">
        <f t="shared" si="18"/>
        <v>92.324399999999997</v>
      </c>
      <c r="M280" s="30">
        <f t="shared" si="19"/>
        <v>0</v>
      </c>
    </row>
    <row r="281" spans="1:13" x14ac:dyDescent="0.25">
      <c r="A281" s="26" t="s">
        <v>1429</v>
      </c>
      <c r="B281" s="25" t="s">
        <v>1394</v>
      </c>
      <c r="C281" s="26" t="str">
        <f t="shared" si="17"/>
        <v>06560</v>
      </c>
      <c r="D281" s="26">
        <v>4</v>
      </c>
      <c r="E281" s="75" t="s">
        <v>453</v>
      </c>
      <c r="F281" s="27" t="s">
        <v>1245</v>
      </c>
      <c r="G281" s="39" t="s">
        <v>495</v>
      </c>
      <c r="H281" s="40">
        <v>415826044</v>
      </c>
      <c r="I281" s="80">
        <v>0</v>
      </c>
      <c r="J281" s="46">
        <v>79.59</v>
      </c>
      <c r="K281" s="29">
        <f t="shared" si="16"/>
        <v>0</v>
      </c>
      <c r="L281" s="28">
        <f t="shared" si="18"/>
        <v>92.324399999999997</v>
      </c>
      <c r="M281" s="30">
        <f t="shared" si="19"/>
        <v>0</v>
      </c>
    </row>
    <row r="282" spans="1:13" x14ac:dyDescent="0.25">
      <c r="A282" s="26" t="s">
        <v>1429</v>
      </c>
      <c r="B282" s="25" t="s">
        <v>1394</v>
      </c>
      <c r="C282" s="26" t="str">
        <f t="shared" si="17"/>
        <v>05172</v>
      </c>
      <c r="D282" s="26">
        <v>1</v>
      </c>
      <c r="E282" s="75" t="s">
        <v>454</v>
      </c>
      <c r="F282" s="27" t="s">
        <v>1233</v>
      </c>
      <c r="G282" s="39" t="s">
        <v>496</v>
      </c>
      <c r="H282" s="40">
        <v>415826021</v>
      </c>
      <c r="I282" s="80">
        <v>0</v>
      </c>
      <c r="J282" s="46">
        <v>79.59</v>
      </c>
      <c r="K282" s="29">
        <f t="shared" si="16"/>
        <v>0</v>
      </c>
      <c r="L282" s="28">
        <f t="shared" si="18"/>
        <v>92.324399999999997</v>
      </c>
      <c r="M282" s="30">
        <f t="shared" si="19"/>
        <v>0</v>
      </c>
    </row>
    <row r="283" spans="1:13" x14ac:dyDescent="0.25">
      <c r="A283" s="26" t="s">
        <v>1429</v>
      </c>
      <c r="B283" s="25" t="s">
        <v>1394</v>
      </c>
      <c r="C283" s="26" t="str">
        <f t="shared" si="17"/>
        <v>05172</v>
      </c>
      <c r="D283" s="26">
        <v>2</v>
      </c>
      <c r="E283" s="75" t="s">
        <v>454</v>
      </c>
      <c r="F283" s="27" t="s">
        <v>1234</v>
      </c>
      <c r="G283" s="39" t="s">
        <v>498</v>
      </c>
      <c r="H283" s="40">
        <v>415826023</v>
      </c>
      <c r="I283" s="80">
        <v>0</v>
      </c>
      <c r="J283" s="46">
        <v>79.59</v>
      </c>
      <c r="K283" s="29">
        <f t="shared" si="16"/>
        <v>0</v>
      </c>
      <c r="L283" s="28">
        <f t="shared" si="18"/>
        <v>92.324399999999997</v>
      </c>
      <c r="M283" s="30">
        <f t="shared" si="19"/>
        <v>0</v>
      </c>
    </row>
    <row r="284" spans="1:13" x14ac:dyDescent="0.25">
      <c r="A284" s="26" t="s">
        <v>1429</v>
      </c>
      <c r="B284" s="25" t="s">
        <v>1394</v>
      </c>
      <c r="C284" s="26" t="str">
        <f t="shared" si="17"/>
        <v>05172</v>
      </c>
      <c r="D284" s="26">
        <v>3</v>
      </c>
      <c r="E284" s="75" t="s">
        <v>454</v>
      </c>
      <c r="F284" s="27" t="s">
        <v>1235</v>
      </c>
      <c r="G284" s="39" t="s">
        <v>497</v>
      </c>
      <c r="H284" s="40">
        <v>415826022</v>
      </c>
      <c r="I284" s="80">
        <v>0</v>
      </c>
      <c r="J284" s="46">
        <v>79.59</v>
      </c>
      <c r="K284" s="29">
        <f t="shared" si="16"/>
        <v>0</v>
      </c>
      <c r="L284" s="28">
        <f t="shared" si="18"/>
        <v>92.324399999999997</v>
      </c>
      <c r="M284" s="30">
        <f t="shared" si="19"/>
        <v>0</v>
      </c>
    </row>
    <row r="285" spans="1:13" x14ac:dyDescent="0.25">
      <c r="A285" s="26" t="s">
        <v>1429</v>
      </c>
      <c r="B285" s="25" t="s">
        <v>1394</v>
      </c>
      <c r="C285" s="26" t="str">
        <f t="shared" si="17"/>
        <v>05172</v>
      </c>
      <c r="D285" s="26">
        <v>4</v>
      </c>
      <c r="E285" s="75" t="s">
        <v>454</v>
      </c>
      <c r="F285" s="27" t="s">
        <v>1245</v>
      </c>
      <c r="G285" s="39" t="s">
        <v>499</v>
      </c>
      <c r="H285" s="40">
        <v>415826024</v>
      </c>
      <c r="I285" s="80">
        <v>0</v>
      </c>
      <c r="J285" s="46">
        <v>79.59</v>
      </c>
      <c r="K285" s="29">
        <f t="shared" si="16"/>
        <v>0</v>
      </c>
      <c r="L285" s="28">
        <f t="shared" si="18"/>
        <v>92.324399999999997</v>
      </c>
      <c r="M285" s="30">
        <f t="shared" si="19"/>
        <v>0</v>
      </c>
    </row>
    <row r="286" spans="1:13" x14ac:dyDescent="0.25">
      <c r="A286" s="26" t="s">
        <v>1429</v>
      </c>
      <c r="B286" s="25" t="s">
        <v>1394</v>
      </c>
      <c r="C286" s="26" t="str">
        <f t="shared" si="17"/>
        <v>05172</v>
      </c>
      <c r="D286" s="26">
        <v>5</v>
      </c>
      <c r="E286" s="75" t="s">
        <v>454</v>
      </c>
      <c r="F286" s="27" t="s">
        <v>1251</v>
      </c>
      <c r="G286" s="39" t="s">
        <v>1018</v>
      </c>
      <c r="H286" s="40">
        <v>415826068</v>
      </c>
      <c r="I286" s="80">
        <v>0</v>
      </c>
      <c r="J286" s="46">
        <v>95.03</v>
      </c>
      <c r="K286" s="29">
        <f t="shared" si="16"/>
        <v>0</v>
      </c>
      <c r="L286" s="28">
        <f t="shared" si="18"/>
        <v>110.23479999999999</v>
      </c>
      <c r="M286" s="30">
        <f t="shared" si="19"/>
        <v>0</v>
      </c>
    </row>
    <row r="287" spans="1:13" x14ac:dyDescent="0.25">
      <c r="A287" s="26" t="s">
        <v>1429</v>
      </c>
      <c r="B287" s="25" t="s">
        <v>1394</v>
      </c>
      <c r="C287" s="26" t="str">
        <f t="shared" si="17"/>
        <v>A5301</v>
      </c>
      <c r="D287" s="26">
        <v>1</v>
      </c>
      <c r="E287" s="75" t="s">
        <v>461</v>
      </c>
      <c r="F287" s="27" t="s">
        <v>1233</v>
      </c>
      <c r="G287" s="39" t="s">
        <v>500</v>
      </c>
      <c r="H287" s="40">
        <v>415826045</v>
      </c>
      <c r="I287" s="80">
        <v>0</v>
      </c>
      <c r="J287" s="46">
        <v>79.59</v>
      </c>
      <c r="K287" s="29">
        <f t="shared" si="16"/>
        <v>0</v>
      </c>
      <c r="L287" s="28">
        <f t="shared" si="18"/>
        <v>92.324399999999997</v>
      </c>
      <c r="M287" s="30">
        <f t="shared" si="19"/>
        <v>0</v>
      </c>
    </row>
    <row r="288" spans="1:13" x14ac:dyDescent="0.25">
      <c r="A288" s="26" t="s">
        <v>1429</v>
      </c>
      <c r="B288" s="25" t="s">
        <v>1394</v>
      </c>
      <c r="C288" s="26" t="str">
        <f t="shared" si="17"/>
        <v>A5301</v>
      </c>
      <c r="D288" s="26">
        <v>2</v>
      </c>
      <c r="E288" s="75" t="s">
        <v>461</v>
      </c>
      <c r="F288" s="27" t="s">
        <v>1234</v>
      </c>
      <c r="G288" s="39" t="s">
        <v>502</v>
      </c>
      <c r="H288" s="40">
        <v>415826047</v>
      </c>
      <c r="I288" s="80">
        <v>0</v>
      </c>
      <c r="J288" s="46">
        <v>79.59</v>
      </c>
      <c r="K288" s="29">
        <f t="shared" si="16"/>
        <v>0</v>
      </c>
      <c r="L288" s="28">
        <f t="shared" si="18"/>
        <v>92.324399999999997</v>
      </c>
      <c r="M288" s="30">
        <f t="shared" si="19"/>
        <v>0</v>
      </c>
    </row>
    <row r="289" spans="1:13" x14ac:dyDescent="0.25">
      <c r="A289" s="26" t="s">
        <v>1429</v>
      </c>
      <c r="B289" s="25" t="s">
        <v>1394</v>
      </c>
      <c r="C289" s="26" t="str">
        <f t="shared" si="17"/>
        <v>A5301</v>
      </c>
      <c r="D289" s="26">
        <v>3</v>
      </c>
      <c r="E289" s="75" t="s">
        <v>461</v>
      </c>
      <c r="F289" s="27" t="s">
        <v>1235</v>
      </c>
      <c r="G289" s="39" t="s">
        <v>501</v>
      </c>
      <c r="H289" s="40">
        <v>415826046</v>
      </c>
      <c r="I289" s="80">
        <v>0</v>
      </c>
      <c r="J289" s="46">
        <v>79.59</v>
      </c>
      <c r="K289" s="29">
        <f t="shared" si="16"/>
        <v>0</v>
      </c>
      <c r="L289" s="28">
        <f t="shared" si="18"/>
        <v>92.324399999999997</v>
      </c>
      <c r="M289" s="30">
        <f t="shared" si="19"/>
        <v>0</v>
      </c>
    </row>
    <row r="290" spans="1:13" x14ac:dyDescent="0.25">
      <c r="A290" s="26" t="s">
        <v>1429</v>
      </c>
      <c r="B290" s="25" t="s">
        <v>1394</v>
      </c>
      <c r="C290" s="26" t="str">
        <f t="shared" si="17"/>
        <v>A5301</v>
      </c>
      <c r="D290" s="26">
        <v>4</v>
      </c>
      <c r="E290" s="75" t="s">
        <v>461</v>
      </c>
      <c r="F290" s="27" t="s">
        <v>1245</v>
      </c>
      <c r="G290" s="39" t="s">
        <v>503</v>
      </c>
      <c r="H290" s="40">
        <v>415826048</v>
      </c>
      <c r="I290" s="80">
        <v>0</v>
      </c>
      <c r="J290" s="46">
        <v>79.59</v>
      </c>
      <c r="K290" s="29">
        <f t="shared" si="16"/>
        <v>0</v>
      </c>
      <c r="L290" s="28">
        <f t="shared" si="18"/>
        <v>92.324399999999997</v>
      </c>
      <c r="M290" s="30">
        <f t="shared" si="19"/>
        <v>0</v>
      </c>
    </row>
    <row r="291" spans="1:13" x14ac:dyDescent="0.25">
      <c r="A291" s="26" t="s">
        <v>1429</v>
      </c>
      <c r="B291" s="25" t="s">
        <v>1394</v>
      </c>
      <c r="C291" s="26" t="str">
        <f t="shared" si="17"/>
        <v>05508</v>
      </c>
      <c r="D291" s="26">
        <v>1</v>
      </c>
      <c r="E291" s="75" t="s">
        <v>455</v>
      </c>
      <c r="F291" s="27" t="s">
        <v>1233</v>
      </c>
      <c r="G291" s="39" t="s">
        <v>504</v>
      </c>
      <c r="H291" s="40">
        <v>415826025</v>
      </c>
      <c r="I291" s="80">
        <v>0</v>
      </c>
      <c r="J291" s="46">
        <v>79.59</v>
      </c>
      <c r="K291" s="29">
        <f t="shared" si="16"/>
        <v>0</v>
      </c>
      <c r="L291" s="28">
        <f t="shared" si="18"/>
        <v>92.324399999999997</v>
      </c>
      <c r="M291" s="30">
        <f t="shared" si="19"/>
        <v>0</v>
      </c>
    </row>
    <row r="292" spans="1:13" x14ac:dyDescent="0.25">
      <c r="A292" s="26" t="s">
        <v>1429</v>
      </c>
      <c r="B292" s="25" t="s">
        <v>1394</v>
      </c>
      <c r="C292" s="26" t="str">
        <f t="shared" si="17"/>
        <v>05508</v>
      </c>
      <c r="D292" s="26">
        <v>2</v>
      </c>
      <c r="E292" s="75" t="s">
        <v>455</v>
      </c>
      <c r="F292" s="27" t="s">
        <v>1234</v>
      </c>
      <c r="G292" s="39" t="s">
        <v>506</v>
      </c>
      <c r="H292" s="40">
        <v>415826027</v>
      </c>
      <c r="I292" s="80">
        <v>0</v>
      </c>
      <c r="J292" s="46">
        <v>79.59</v>
      </c>
      <c r="K292" s="29">
        <f t="shared" si="16"/>
        <v>0</v>
      </c>
      <c r="L292" s="28">
        <f t="shared" si="18"/>
        <v>92.324399999999997</v>
      </c>
      <c r="M292" s="30">
        <f t="shared" si="19"/>
        <v>0</v>
      </c>
    </row>
    <row r="293" spans="1:13" x14ac:dyDescent="0.25">
      <c r="A293" s="26" t="s">
        <v>1429</v>
      </c>
      <c r="B293" s="25" t="s">
        <v>1394</v>
      </c>
      <c r="C293" s="26" t="str">
        <f t="shared" si="17"/>
        <v>05508</v>
      </c>
      <c r="D293" s="26">
        <v>3</v>
      </c>
      <c r="E293" s="75" t="s">
        <v>455</v>
      </c>
      <c r="F293" s="27" t="s">
        <v>1235</v>
      </c>
      <c r="G293" s="39" t="s">
        <v>505</v>
      </c>
      <c r="H293" s="40">
        <v>415826026</v>
      </c>
      <c r="I293" s="80">
        <v>0</v>
      </c>
      <c r="J293" s="46">
        <v>79.59</v>
      </c>
      <c r="K293" s="29">
        <f t="shared" si="16"/>
        <v>0</v>
      </c>
      <c r="L293" s="28">
        <f t="shared" si="18"/>
        <v>92.324399999999997</v>
      </c>
      <c r="M293" s="30">
        <f t="shared" si="19"/>
        <v>0</v>
      </c>
    </row>
    <row r="294" spans="1:13" x14ac:dyDescent="0.25">
      <c r="A294" s="26" t="s">
        <v>1429</v>
      </c>
      <c r="B294" s="25" t="s">
        <v>1394</v>
      </c>
      <c r="C294" s="26" t="str">
        <f t="shared" si="17"/>
        <v>05508</v>
      </c>
      <c r="D294" s="26">
        <v>4</v>
      </c>
      <c r="E294" s="75" t="s">
        <v>455</v>
      </c>
      <c r="F294" s="27" t="s">
        <v>1245</v>
      </c>
      <c r="G294" s="39" t="s">
        <v>507</v>
      </c>
      <c r="H294" s="40">
        <v>415826028</v>
      </c>
      <c r="I294" s="80">
        <v>0</v>
      </c>
      <c r="J294" s="46">
        <v>79.59</v>
      </c>
      <c r="K294" s="29">
        <f t="shared" si="16"/>
        <v>0</v>
      </c>
      <c r="L294" s="28">
        <f t="shared" si="18"/>
        <v>92.324399999999997</v>
      </c>
      <c r="M294" s="30">
        <f t="shared" si="19"/>
        <v>0</v>
      </c>
    </row>
    <row r="295" spans="1:13" x14ac:dyDescent="0.25">
      <c r="A295" s="26" t="s">
        <v>1429</v>
      </c>
      <c r="B295" s="25" t="s">
        <v>1394</v>
      </c>
      <c r="C295" s="26" t="str">
        <f t="shared" si="17"/>
        <v>05508</v>
      </c>
      <c r="D295" s="26">
        <v>5</v>
      </c>
      <c r="E295" s="75" t="s">
        <v>455</v>
      </c>
      <c r="F295" s="27" t="s">
        <v>1251</v>
      </c>
      <c r="G295" s="39" t="s">
        <v>1020</v>
      </c>
      <c r="H295" s="40">
        <v>415826069</v>
      </c>
      <c r="I295" s="80">
        <v>0</v>
      </c>
      <c r="J295" s="46">
        <v>95.03</v>
      </c>
      <c r="K295" s="29">
        <f t="shared" si="16"/>
        <v>0</v>
      </c>
      <c r="L295" s="28">
        <f t="shared" si="18"/>
        <v>110.23479999999999</v>
      </c>
      <c r="M295" s="30">
        <f t="shared" si="19"/>
        <v>0</v>
      </c>
    </row>
    <row r="296" spans="1:13" x14ac:dyDescent="0.25">
      <c r="A296" s="26" t="s">
        <v>1429</v>
      </c>
      <c r="B296" s="25" t="s">
        <v>1394</v>
      </c>
      <c r="C296" s="26" t="str">
        <f t="shared" si="17"/>
        <v>01307</v>
      </c>
      <c r="D296" s="26">
        <v>1</v>
      </c>
      <c r="E296" s="75" t="s">
        <v>456</v>
      </c>
      <c r="F296" s="27" t="s">
        <v>1233</v>
      </c>
      <c r="G296" s="39" t="s">
        <v>508</v>
      </c>
      <c r="H296" s="40">
        <v>415826029</v>
      </c>
      <c r="I296" s="80">
        <v>0</v>
      </c>
      <c r="J296" s="46">
        <v>79.59</v>
      </c>
      <c r="K296" s="29">
        <f t="shared" si="16"/>
        <v>0</v>
      </c>
      <c r="L296" s="28">
        <f t="shared" si="18"/>
        <v>92.324399999999997</v>
      </c>
      <c r="M296" s="30">
        <f t="shared" si="19"/>
        <v>0</v>
      </c>
    </row>
    <row r="297" spans="1:13" x14ac:dyDescent="0.25">
      <c r="A297" s="26" t="s">
        <v>1429</v>
      </c>
      <c r="B297" s="25" t="s">
        <v>1394</v>
      </c>
      <c r="C297" s="26" t="str">
        <f t="shared" si="17"/>
        <v>01307</v>
      </c>
      <c r="D297" s="26">
        <v>2</v>
      </c>
      <c r="E297" s="75" t="s">
        <v>456</v>
      </c>
      <c r="F297" s="27" t="s">
        <v>1234</v>
      </c>
      <c r="G297" s="39" t="s">
        <v>510</v>
      </c>
      <c r="H297" s="40">
        <v>415826031</v>
      </c>
      <c r="I297" s="80">
        <v>0</v>
      </c>
      <c r="J297" s="46">
        <v>79.59</v>
      </c>
      <c r="K297" s="29">
        <f t="shared" si="16"/>
        <v>0</v>
      </c>
      <c r="L297" s="28">
        <f t="shared" si="18"/>
        <v>92.324399999999997</v>
      </c>
      <c r="M297" s="30">
        <f t="shared" si="19"/>
        <v>0</v>
      </c>
    </row>
    <row r="298" spans="1:13" x14ac:dyDescent="0.25">
      <c r="A298" s="26" t="s">
        <v>1429</v>
      </c>
      <c r="B298" s="25" t="s">
        <v>1394</v>
      </c>
      <c r="C298" s="26" t="str">
        <f t="shared" si="17"/>
        <v>01307</v>
      </c>
      <c r="D298" s="26">
        <v>3</v>
      </c>
      <c r="E298" s="75" t="s">
        <v>456</v>
      </c>
      <c r="F298" s="27" t="s">
        <v>1235</v>
      </c>
      <c r="G298" s="39" t="s">
        <v>509</v>
      </c>
      <c r="H298" s="40">
        <v>415826030</v>
      </c>
      <c r="I298" s="80">
        <v>0</v>
      </c>
      <c r="J298" s="46">
        <v>79.59</v>
      </c>
      <c r="K298" s="29">
        <f t="shared" si="16"/>
        <v>0</v>
      </c>
      <c r="L298" s="28">
        <f t="shared" si="18"/>
        <v>92.324399999999997</v>
      </c>
      <c r="M298" s="30">
        <f t="shared" si="19"/>
        <v>0</v>
      </c>
    </row>
    <row r="299" spans="1:13" x14ac:dyDescent="0.25">
      <c r="A299" s="26" t="s">
        <v>1429</v>
      </c>
      <c r="B299" s="25" t="s">
        <v>1394</v>
      </c>
      <c r="C299" s="26" t="str">
        <f t="shared" si="17"/>
        <v>01307</v>
      </c>
      <c r="D299" s="26">
        <v>4</v>
      </c>
      <c r="E299" s="75" t="s">
        <v>456</v>
      </c>
      <c r="F299" s="27" t="s">
        <v>1245</v>
      </c>
      <c r="G299" s="39" t="s">
        <v>511</v>
      </c>
      <c r="H299" s="40">
        <v>415826032</v>
      </c>
      <c r="I299" s="80">
        <v>0</v>
      </c>
      <c r="J299" s="46">
        <v>79.59</v>
      </c>
      <c r="K299" s="29">
        <f t="shared" si="16"/>
        <v>0</v>
      </c>
      <c r="L299" s="28">
        <f t="shared" si="18"/>
        <v>92.324399999999997</v>
      </c>
      <c r="M299" s="30">
        <f t="shared" si="19"/>
        <v>0</v>
      </c>
    </row>
    <row r="300" spans="1:13" x14ac:dyDescent="0.25">
      <c r="A300" s="26" t="s">
        <v>1429</v>
      </c>
      <c r="B300" s="25" t="s">
        <v>1394</v>
      </c>
      <c r="C300" s="26" t="str">
        <f t="shared" si="17"/>
        <v>A5432</v>
      </c>
      <c r="D300" s="26">
        <v>1</v>
      </c>
      <c r="E300" s="75" t="s">
        <v>458</v>
      </c>
      <c r="F300" s="27" t="s">
        <v>1233</v>
      </c>
      <c r="G300" s="39" t="s">
        <v>512</v>
      </c>
      <c r="H300" s="40">
        <v>415826033</v>
      </c>
      <c r="I300" s="80">
        <v>0</v>
      </c>
      <c r="J300" s="46">
        <v>79.59</v>
      </c>
      <c r="K300" s="29">
        <f t="shared" si="16"/>
        <v>0</v>
      </c>
      <c r="L300" s="28">
        <f t="shared" si="18"/>
        <v>92.324399999999997</v>
      </c>
      <c r="M300" s="30">
        <f t="shared" si="19"/>
        <v>0</v>
      </c>
    </row>
    <row r="301" spans="1:13" x14ac:dyDescent="0.25">
      <c r="A301" s="26" t="s">
        <v>1429</v>
      </c>
      <c r="B301" s="25" t="s">
        <v>1394</v>
      </c>
      <c r="C301" s="26" t="str">
        <f t="shared" si="17"/>
        <v>A5432</v>
      </c>
      <c r="D301" s="26">
        <v>2</v>
      </c>
      <c r="E301" s="75" t="s">
        <v>458</v>
      </c>
      <c r="F301" s="27" t="s">
        <v>1234</v>
      </c>
      <c r="G301" s="39" t="s">
        <v>514</v>
      </c>
      <c r="H301" s="40">
        <v>415826035</v>
      </c>
      <c r="I301" s="80">
        <v>0</v>
      </c>
      <c r="J301" s="46">
        <v>79.59</v>
      </c>
      <c r="K301" s="29">
        <f t="shared" si="16"/>
        <v>0</v>
      </c>
      <c r="L301" s="28">
        <f t="shared" si="18"/>
        <v>92.324399999999997</v>
      </c>
      <c r="M301" s="30">
        <f t="shared" si="19"/>
        <v>0</v>
      </c>
    </row>
    <row r="302" spans="1:13" x14ac:dyDescent="0.25">
      <c r="A302" s="26" t="s">
        <v>1429</v>
      </c>
      <c r="B302" s="25" t="s">
        <v>1394</v>
      </c>
      <c r="C302" s="26" t="str">
        <f t="shared" si="17"/>
        <v>A5432</v>
      </c>
      <c r="D302" s="26">
        <v>3</v>
      </c>
      <c r="E302" s="75" t="s">
        <v>458</v>
      </c>
      <c r="F302" s="27" t="s">
        <v>1235</v>
      </c>
      <c r="G302" s="39" t="s">
        <v>513</v>
      </c>
      <c r="H302" s="40">
        <v>415826034</v>
      </c>
      <c r="I302" s="80">
        <v>0</v>
      </c>
      <c r="J302" s="46">
        <v>79.59</v>
      </c>
      <c r="K302" s="29">
        <f t="shared" si="16"/>
        <v>0</v>
      </c>
      <c r="L302" s="28">
        <f t="shared" si="18"/>
        <v>92.324399999999997</v>
      </c>
      <c r="M302" s="30">
        <f t="shared" si="19"/>
        <v>0</v>
      </c>
    </row>
    <row r="303" spans="1:13" x14ac:dyDescent="0.25">
      <c r="A303" s="26" t="s">
        <v>1429</v>
      </c>
      <c r="B303" s="25" t="s">
        <v>1394</v>
      </c>
      <c r="C303" s="26" t="str">
        <f t="shared" si="17"/>
        <v>A5432</v>
      </c>
      <c r="D303" s="26">
        <v>4</v>
      </c>
      <c r="E303" s="75" t="s">
        <v>458</v>
      </c>
      <c r="F303" s="27" t="s">
        <v>1245</v>
      </c>
      <c r="G303" s="39" t="s">
        <v>515</v>
      </c>
      <c r="H303" s="40">
        <v>415826036</v>
      </c>
      <c r="I303" s="80">
        <v>0</v>
      </c>
      <c r="J303" s="46">
        <v>79.59</v>
      </c>
      <c r="K303" s="29">
        <f t="shared" si="16"/>
        <v>0</v>
      </c>
      <c r="L303" s="28">
        <f t="shared" si="18"/>
        <v>92.324399999999997</v>
      </c>
      <c r="M303" s="30">
        <f t="shared" si="19"/>
        <v>0</v>
      </c>
    </row>
    <row r="304" spans="1:13" x14ac:dyDescent="0.25">
      <c r="A304" s="26" t="s">
        <v>1429</v>
      </c>
      <c r="B304" s="25" t="s">
        <v>1394</v>
      </c>
      <c r="C304" s="26" t="str">
        <f t="shared" si="17"/>
        <v>D5835</v>
      </c>
      <c r="D304" s="26">
        <v>1</v>
      </c>
      <c r="E304" s="75" t="s">
        <v>731</v>
      </c>
      <c r="F304" s="27" t="s">
        <v>1233</v>
      </c>
      <c r="G304" s="39" t="s">
        <v>958</v>
      </c>
      <c r="H304" s="40">
        <v>454286001</v>
      </c>
      <c r="I304" s="80">
        <v>0</v>
      </c>
      <c r="J304" s="46">
        <v>79.59</v>
      </c>
      <c r="K304" s="29">
        <f t="shared" si="16"/>
        <v>0</v>
      </c>
      <c r="L304" s="28">
        <f t="shared" si="18"/>
        <v>92.324399999999997</v>
      </c>
      <c r="M304" s="30">
        <f t="shared" si="19"/>
        <v>0</v>
      </c>
    </row>
    <row r="305" spans="1:13" x14ac:dyDescent="0.25">
      <c r="A305" s="26" t="s">
        <v>1429</v>
      </c>
      <c r="B305" s="25" t="s">
        <v>1394</v>
      </c>
      <c r="C305" s="26" t="str">
        <f t="shared" si="17"/>
        <v>D5835</v>
      </c>
      <c r="D305" s="26">
        <v>2</v>
      </c>
      <c r="E305" s="75" t="s">
        <v>731</v>
      </c>
      <c r="F305" s="27" t="s">
        <v>1234</v>
      </c>
      <c r="G305" s="39" t="s">
        <v>960</v>
      </c>
      <c r="H305" s="40">
        <v>454286002</v>
      </c>
      <c r="I305" s="80">
        <v>0</v>
      </c>
      <c r="J305" s="46">
        <v>79.59</v>
      </c>
      <c r="K305" s="29">
        <f t="shared" si="16"/>
        <v>0</v>
      </c>
      <c r="L305" s="28">
        <f t="shared" si="18"/>
        <v>92.324399999999997</v>
      </c>
      <c r="M305" s="30">
        <f t="shared" si="19"/>
        <v>0</v>
      </c>
    </row>
    <row r="306" spans="1:13" x14ac:dyDescent="0.25">
      <c r="A306" s="26" t="s">
        <v>1429</v>
      </c>
      <c r="B306" s="25" t="s">
        <v>1394</v>
      </c>
      <c r="C306" s="26" t="str">
        <f t="shared" si="17"/>
        <v>D5835</v>
      </c>
      <c r="D306" s="26">
        <v>3</v>
      </c>
      <c r="E306" s="75" t="s">
        <v>731</v>
      </c>
      <c r="F306" s="27" t="s">
        <v>1235</v>
      </c>
      <c r="G306" s="39" t="s">
        <v>959</v>
      </c>
      <c r="H306" s="40">
        <v>454286003</v>
      </c>
      <c r="I306" s="80">
        <v>0</v>
      </c>
      <c r="J306" s="46">
        <v>79.59</v>
      </c>
      <c r="K306" s="29">
        <f t="shared" si="16"/>
        <v>0</v>
      </c>
      <c r="L306" s="28">
        <f t="shared" si="18"/>
        <v>92.324399999999997</v>
      </c>
      <c r="M306" s="30">
        <f t="shared" si="19"/>
        <v>0</v>
      </c>
    </row>
    <row r="307" spans="1:13" x14ac:dyDescent="0.25">
      <c r="A307" s="26" t="s">
        <v>1429</v>
      </c>
      <c r="B307" s="25" t="s">
        <v>1394</v>
      </c>
      <c r="C307" s="26" t="str">
        <f t="shared" si="17"/>
        <v>D5835</v>
      </c>
      <c r="D307" s="26">
        <v>4</v>
      </c>
      <c r="E307" s="75" t="s">
        <v>731</v>
      </c>
      <c r="F307" s="27" t="s">
        <v>1245</v>
      </c>
      <c r="G307" s="39" t="s">
        <v>961</v>
      </c>
      <c r="H307" s="40">
        <v>454286004</v>
      </c>
      <c r="I307" s="80">
        <v>0</v>
      </c>
      <c r="J307" s="46">
        <v>79.59</v>
      </c>
      <c r="K307" s="29">
        <f t="shared" si="16"/>
        <v>0</v>
      </c>
      <c r="L307" s="28">
        <f t="shared" si="18"/>
        <v>92.324399999999997</v>
      </c>
      <c r="M307" s="30">
        <f t="shared" si="19"/>
        <v>0</v>
      </c>
    </row>
    <row r="308" spans="1:13" x14ac:dyDescent="0.25">
      <c r="A308" s="26" t="s">
        <v>1430</v>
      </c>
      <c r="B308" s="25" t="s">
        <v>1395</v>
      </c>
      <c r="C308" s="26" t="str">
        <f t="shared" si="17"/>
        <v>02820</v>
      </c>
      <c r="D308" s="26">
        <v>1</v>
      </c>
      <c r="E308" s="75" t="s">
        <v>445</v>
      </c>
      <c r="F308" s="27" t="s">
        <v>1246</v>
      </c>
      <c r="G308" s="39" t="s">
        <v>520</v>
      </c>
      <c r="H308" s="40">
        <v>415815009</v>
      </c>
      <c r="I308" s="80">
        <v>0</v>
      </c>
      <c r="J308" s="46">
        <v>79.59</v>
      </c>
      <c r="K308" s="29">
        <f t="shared" si="16"/>
        <v>0</v>
      </c>
      <c r="L308" s="28">
        <f t="shared" si="18"/>
        <v>92.324399999999997</v>
      </c>
      <c r="M308" s="30">
        <f t="shared" si="19"/>
        <v>0</v>
      </c>
    </row>
    <row r="309" spans="1:13" x14ac:dyDescent="0.25">
      <c r="A309" s="26" t="s">
        <v>1430</v>
      </c>
      <c r="B309" s="25" t="s">
        <v>1395</v>
      </c>
      <c r="C309" s="26" t="str">
        <f t="shared" si="17"/>
        <v>02820</v>
      </c>
      <c r="D309" s="26">
        <v>2</v>
      </c>
      <c r="E309" s="75" t="s">
        <v>445</v>
      </c>
      <c r="F309" s="27" t="s">
        <v>1247</v>
      </c>
      <c r="G309" s="39" t="s">
        <v>521</v>
      </c>
      <c r="H309" s="40">
        <v>415815010</v>
      </c>
      <c r="I309" s="80">
        <v>0</v>
      </c>
      <c r="J309" s="46">
        <v>79.59</v>
      </c>
      <c r="K309" s="29">
        <f t="shared" si="16"/>
        <v>0</v>
      </c>
      <c r="L309" s="28">
        <f t="shared" si="18"/>
        <v>92.324399999999997</v>
      </c>
      <c r="M309" s="30">
        <f t="shared" si="19"/>
        <v>0</v>
      </c>
    </row>
    <row r="310" spans="1:13" x14ac:dyDescent="0.25">
      <c r="A310" s="26" t="s">
        <v>1430</v>
      </c>
      <c r="B310" s="25" t="s">
        <v>1395</v>
      </c>
      <c r="C310" s="26" t="str">
        <f t="shared" si="17"/>
        <v>02820</v>
      </c>
      <c r="D310" s="26">
        <v>3</v>
      </c>
      <c r="E310" s="75" t="s">
        <v>445</v>
      </c>
      <c r="F310" s="27" t="s">
        <v>1248</v>
      </c>
      <c r="G310" s="39" t="s">
        <v>522</v>
      </c>
      <c r="H310" s="40">
        <v>415815011</v>
      </c>
      <c r="I310" s="80">
        <v>0</v>
      </c>
      <c r="J310" s="46">
        <v>79.59</v>
      </c>
      <c r="K310" s="29">
        <f t="shared" si="16"/>
        <v>0</v>
      </c>
      <c r="L310" s="28">
        <f t="shared" si="18"/>
        <v>92.324399999999997</v>
      </c>
      <c r="M310" s="30">
        <f t="shared" si="19"/>
        <v>0</v>
      </c>
    </row>
    <row r="311" spans="1:13" x14ac:dyDescent="0.25">
      <c r="A311" s="26" t="s">
        <v>1430</v>
      </c>
      <c r="B311" s="25" t="s">
        <v>1395</v>
      </c>
      <c r="C311" s="26" t="str">
        <f t="shared" si="17"/>
        <v>02820</v>
      </c>
      <c r="D311" s="26">
        <v>4</v>
      </c>
      <c r="E311" s="75" t="s">
        <v>445</v>
      </c>
      <c r="F311" s="27" t="s">
        <v>1249</v>
      </c>
      <c r="G311" s="39" t="s">
        <v>523</v>
      </c>
      <c r="H311" s="40">
        <v>415815012</v>
      </c>
      <c r="I311" s="80">
        <v>0</v>
      </c>
      <c r="J311" s="46">
        <v>79.59</v>
      </c>
      <c r="K311" s="29">
        <f t="shared" si="16"/>
        <v>0</v>
      </c>
      <c r="L311" s="28">
        <f t="shared" si="18"/>
        <v>92.324399999999997</v>
      </c>
      <c r="M311" s="30">
        <f t="shared" si="19"/>
        <v>0</v>
      </c>
    </row>
    <row r="312" spans="1:13" x14ac:dyDescent="0.25">
      <c r="A312" s="26" t="s">
        <v>1430</v>
      </c>
      <c r="B312" s="25" t="s">
        <v>1395</v>
      </c>
      <c r="C312" s="26" t="str">
        <f t="shared" si="17"/>
        <v>03415</v>
      </c>
      <c r="D312" s="26">
        <v>1</v>
      </c>
      <c r="E312" s="75" t="s">
        <v>462</v>
      </c>
      <c r="F312" s="27" t="s">
        <v>1246</v>
      </c>
      <c r="G312" s="39" t="s">
        <v>540</v>
      </c>
      <c r="H312" s="40">
        <v>415815037</v>
      </c>
      <c r="I312" s="80">
        <v>0</v>
      </c>
      <c r="J312" s="46">
        <v>79.59</v>
      </c>
      <c r="K312" s="29">
        <f t="shared" si="16"/>
        <v>0</v>
      </c>
      <c r="L312" s="28">
        <f t="shared" si="18"/>
        <v>92.324399999999997</v>
      </c>
      <c r="M312" s="30">
        <f t="shared" si="19"/>
        <v>0</v>
      </c>
    </row>
    <row r="313" spans="1:13" x14ac:dyDescent="0.25">
      <c r="A313" s="26" t="s">
        <v>1430</v>
      </c>
      <c r="B313" s="25" t="s">
        <v>1395</v>
      </c>
      <c r="C313" s="26" t="str">
        <f t="shared" si="17"/>
        <v>03415</v>
      </c>
      <c r="D313" s="26">
        <v>2</v>
      </c>
      <c r="E313" s="75" t="s">
        <v>462</v>
      </c>
      <c r="F313" s="27" t="s">
        <v>1247</v>
      </c>
      <c r="G313" s="39" t="s">
        <v>541</v>
      </c>
      <c r="H313" s="40">
        <v>415815038</v>
      </c>
      <c r="I313" s="80">
        <v>0</v>
      </c>
      <c r="J313" s="46">
        <v>79.59</v>
      </c>
      <c r="K313" s="29">
        <f t="shared" si="16"/>
        <v>0</v>
      </c>
      <c r="L313" s="28">
        <f t="shared" si="18"/>
        <v>92.324399999999997</v>
      </c>
      <c r="M313" s="30">
        <f t="shared" si="19"/>
        <v>0</v>
      </c>
    </row>
    <row r="314" spans="1:13" x14ac:dyDescent="0.25">
      <c r="A314" s="26" t="s">
        <v>1430</v>
      </c>
      <c r="B314" s="25" t="s">
        <v>1395</v>
      </c>
      <c r="C314" s="26" t="str">
        <f t="shared" si="17"/>
        <v>03415</v>
      </c>
      <c r="D314" s="26">
        <v>3</v>
      </c>
      <c r="E314" s="75" t="s">
        <v>462</v>
      </c>
      <c r="F314" s="27" t="s">
        <v>1248</v>
      </c>
      <c r="G314" s="39" t="s">
        <v>542</v>
      </c>
      <c r="H314" s="40">
        <v>415815039</v>
      </c>
      <c r="I314" s="80">
        <v>0</v>
      </c>
      <c r="J314" s="46">
        <v>79.59</v>
      </c>
      <c r="K314" s="29">
        <f t="shared" si="16"/>
        <v>0</v>
      </c>
      <c r="L314" s="28">
        <f t="shared" si="18"/>
        <v>92.324399999999997</v>
      </c>
      <c r="M314" s="30">
        <f t="shared" si="19"/>
        <v>0</v>
      </c>
    </row>
    <row r="315" spans="1:13" x14ac:dyDescent="0.25">
      <c r="A315" s="26" t="s">
        <v>1430</v>
      </c>
      <c r="B315" s="25" t="s">
        <v>1395</v>
      </c>
      <c r="C315" s="26" t="str">
        <f t="shared" si="17"/>
        <v>03415</v>
      </c>
      <c r="D315" s="26">
        <v>4</v>
      </c>
      <c r="E315" s="75" t="s">
        <v>462</v>
      </c>
      <c r="F315" s="27" t="s">
        <v>1249</v>
      </c>
      <c r="G315" s="39" t="s">
        <v>543</v>
      </c>
      <c r="H315" s="40">
        <v>415815040</v>
      </c>
      <c r="I315" s="80">
        <v>0</v>
      </c>
      <c r="J315" s="46">
        <v>79.59</v>
      </c>
      <c r="K315" s="29">
        <f t="shared" si="16"/>
        <v>0</v>
      </c>
      <c r="L315" s="28">
        <f t="shared" si="18"/>
        <v>92.324399999999997</v>
      </c>
      <c r="M315" s="30">
        <f t="shared" si="19"/>
        <v>0</v>
      </c>
    </row>
    <row r="316" spans="1:13" x14ac:dyDescent="0.25">
      <c r="A316" s="26" t="s">
        <v>1430</v>
      </c>
      <c r="B316" s="25" t="s">
        <v>1395</v>
      </c>
      <c r="C316" s="26" t="str">
        <f t="shared" si="17"/>
        <v>00207</v>
      </c>
      <c r="D316" s="26">
        <v>1</v>
      </c>
      <c r="E316" s="75" t="s">
        <v>447</v>
      </c>
      <c r="F316" s="27" t="s">
        <v>1246</v>
      </c>
      <c r="G316" s="39" t="s">
        <v>524</v>
      </c>
      <c r="H316" s="40">
        <v>415815001</v>
      </c>
      <c r="I316" s="80">
        <v>0</v>
      </c>
      <c r="J316" s="46">
        <v>66.53</v>
      </c>
      <c r="K316" s="29">
        <f t="shared" si="16"/>
        <v>0</v>
      </c>
      <c r="L316" s="28">
        <f t="shared" si="18"/>
        <v>77.174799999999991</v>
      </c>
      <c r="M316" s="30">
        <f t="shared" si="19"/>
        <v>0</v>
      </c>
    </row>
    <row r="317" spans="1:13" x14ac:dyDescent="0.25">
      <c r="A317" s="26" t="s">
        <v>1430</v>
      </c>
      <c r="B317" s="25" t="s">
        <v>1395</v>
      </c>
      <c r="C317" s="26" t="str">
        <f t="shared" si="17"/>
        <v>00207</v>
      </c>
      <c r="D317" s="26">
        <v>2</v>
      </c>
      <c r="E317" s="75" t="s">
        <v>447</v>
      </c>
      <c r="F317" s="27" t="s">
        <v>1247</v>
      </c>
      <c r="G317" s="39" t="s">
        <v>525</v>
      </c>
      <c r="H317" s="40">
        <v>415815002</v>
      </c>
      <c r="I317" s="80">
        <v>0</v>
      </c>
      <c r="J317" s="46">
        <v>66.53</v>
      </c>
      <c r="K317" s="29">
        <f t="shared" si="16"/>
        <v>0</v>
      </c>
      <c r="L317" s="28">
        <f t="shared" si="18"/>
        <v>77.174799999999991</v>
      </c>
      <c r="M317" s="30">
        <f t="shared" si="19"/>
        <v>0</v>
      </c>
    </row>
    <row r="318" spans="1:13" x14ac:dyDescent="0.25">
      <c r="A318" s="26" t="s">
        <v>1430</v>
      </c>
      <c r="B318" s="25" t="s">
        <v>1395</v>
      </c>
      <c r="C318" s="26" t="str">
        <f t="shared" si="17"/>
        <v>00207</v>
      </c>
      <c r="D318" s="26">
        <v>3</v>
      </c>
      <c r="E318" s="75" t="s">
        <v>447</v>
      </c>
      <c r="F318" s="27" t="s">
        <v>1248</v>
      </c>
      <c r="G318" s="39" t="s">
        <v>526</v>
      </c>
      <c r="H318" s="40">
        <v>415815003</v>
      </c>
      <c r="I318" s="80">
        <v>0</v>
      </c>
      <c r="J318" s="46">
        <v>66.53</v>
      </c>
      <c r="K318" s="29">
        <f t="shared" si="16"/>
        <v>0</v>
      </c>
      <c r="L318" s="28">
        <f t="shared" si="18"/>
        <v>77.174799999999991</v>
      </c>
      <c r="M318" s="30">
        <f t="shared" si="19"/>
        <v>0</v>
      </c>
    </row>
    <row r="319" spans="1:13" x14ac:dyDescent="0.25">
      <c r="A319" s="26" t="s">
        <v>1430</v>
      </c>
      <c r="B319" s="25" t="s">
        <v>1395</v>
      </c>
      <c r="C319" s="26" t="str">
        <f t="shared" si="17"/>
        <v>00207</v>
      </c>
      <c r="D319" s="26">
        <v>4</v>
      </c>
      <c r="E319" s="75" t="s">
        <v>447</v>
      </c>
      <c r="F319" s="27" t="s">
        <v>1249</v>
      </c>
      <c r="G319" s="39" t="s">
        <v>527</v>
      </c>
      <c r="H319" s="40">
        <v>415815004</v>
      </c>
      <c r="I319" s="80">
        <v>0</v>
      </c>
      <c r="J319" s="46">
        <v>66.53</v>
      </c>
      <c r="K319" s="29">
        <f t="shared" si="16"/>
        <v>0</v>
      </c>
      <c r="L319" s="28">
        <f t="shared" si="18"/>
        <v>77.174799999999991</v>
      </c>
      <c r="M319" s="30">
        <f t="shared" si="19"/>
        <v>0</v>
      </c>
    </row>
    <row r="320" spans="1:13" x14ac:dyDescent="0.25">
      <c r="A320" s="26" t="s">
        <v>1430</v>
      </c>
      <c r="B320" s="25" t="s">
        <v>1395</v>
      </c>
      <c r="C320" s="26" t="str">
        <f t="shared" si="17"/>
        <v>00207</v>
      </c>
      <c r="D320" s="26">
        <v>5</v>
      </c>
      <c r="E320" s="75" t="s">
        <v>447</v>
      </c>
      <c r="F320" s="27" t="s">
        <v>1250</v>
      </c>
      <c r="G320" s="39" t="s">
        <v>946</v>
      </c>
      <c r="H320" s="40">
        <v>415815073</v>
      </c>
      <c r="I320" s="80">
        <v>0</v>
      </c>
      <c r="J320" s="46">
        <v>80.78</v>
      </c>
      <c r="K320" s="29">
        <f t="shared" si="16"/>
        <v>0</v>
      </c>
      <c r="L320" s="28">
        <f t="shared" si="18"/>
        <v>93.704799999999992</v>
      </c>
      <c r="M320" s="30">
        <f t="shared" si="19"/>
        <v>0</v>
      </c>
    </row>
    <row r="321" spans="1:13" x14ac:dyDescent="0.25">
      <c r="A321" s="26" t="s">
        <v>1430</v>
      </c>
      <c r="B321" s="25" t="s">
        <v>1395</v>
      </c>
      <c r="C321" s="26" t="str">
        <f t="shared" si="17"/>
        <v>07378</v>
      </c>
      <c r="D321" s="26">
        <v>1</v>
      </c>
      <c r="E321" s="75" t="s">
        <v>463</v>
      </c>
      <c r="F321" s="27" t="s">
        <v>1246</v>
      </c>
      <c r="G321" s="39" t="s">
        <v>532</v>
      </c>
      <c r="H321" s="40">
        <v>415815045</v>
      </c>
      <c r="I321" s="80">
        <v>0</v>
      </c>
      <c r="J321" s="46">
        <v>79.59</v>
      </c>
      <c r="K321" s="29">
        <f t="shared" si="16"/>
        <v>0</v>
      </c>
      <c r="L321" s="28">
        <f t="shared" si="18"/>
        <v>92.324399999999997</v>
      </c>
      <c r="M321" s="30">
        <f t="shared" si="19"/>
        <v>0</v>
      </c>
    </row>
    <row r="322" spans="1:13" x14ac:dyDescent="0.25">
      <c r="A322" s="26" t="s">
        <v>1430</v>
      </c>
      <c r="B322" s="25" t="s">
        <v>1395</v>
      </c>
      <c r="C322" s="26" t="str">
        <f t="shared" si="17"/>
        <v>07378</v>
      </c>
      <c r="D322" s="26">
        <v>2</v>
      </c>
      <c r="E322" s="75" t="s">
        <v>463</v>
      </c>
      <c r="F322" s="27" t="s">
        <v>1247</v>
      </c>
      <c r="G322" s="39" t="s">
        <v>533</v>
      </c>
      <c r="H322" s="40">
        <v>415815046</v>
      </c>
      <c r="I322" s="80">
        <v>0</v>
      </c>
      <c r="J322" s="46">
        <v>79.59</v>
      </c>
      <c r="K322" s="29">
        <f t="shared" si="16"/>
        <v>0</v>
      </c>
      <c r="L322" s="28">
        <f t="shared" si="18"/>
        <v>92.324399999999997</v>
      </c>
      <c r="M322" s="30">
        <f t="shared" si="19"/>
        <v>0</v>
      </c>
    </row>
    <row r="323" spans="1:13" x14ac:dyDescent="0.25">
      <c r="A323" s="26" t="s">
        <v>1430</v>
      </c>
      <c r="B323" s="25" t="s">
        <v>1395</v>
      </c>
      <c r="C323" s="26" t="str">
        <f t="shared" si="17"/>
        <v>07378</v>
      </c>
      <c r="D323" s="26">
        <v>3</v>
      </c>
      <c r="E323" s="75" t="s">
        <v>463</v>
      </c>
      <c r="F323" s="27" t="s">
        <v>1248</v>
      </c>
      <c r="G323" s="39" t="s">
        <v>534</v>
      </c>
      <c r="H323" s="40">
        <v>415815047</v>
      </c>
      <c r="I323" s="80">
        <v>0</v>
      </c>
      <c r="J323" s="46">
        <v>79.59</v>
      </c>
      <c r="K323" s="29">
        <f t="shared" si="16"/>
        <v>0</v>
      </c>
      <c r="L323" s="28">
        <f t="shared" si="18"/>
        <v>92.324399999999997</v>
      </c>
      <c r="M323" s="30">
        <f t="shared" si="19"/>
        <v>0</v>
      </c>
    </row>
    <row r="324" spans="1:13" x14ac:dyDescent="0.25">
      <c r="A324" s="26" t="s">
        <v>1430</v>
      </c>
      <c r="B324" s="25" t="s">
        <v>1395</v>
      </c>
      <c r="C324" s="26" t="str">
        <f t="shared" si="17"/>
        <v>07378</v>
      </c>
      <c r="D324" s="26">
        <v>4</v>
      </c>
      <c r="E324" s="75" t="s">
        <v>463</v>
      </c>
      <c r="F324" s="27" t="s">
        <v>1249</v>
      </c>
      <c r="G324" s="39" t="s">
        <v>535</v>
      </c>
      <c r="H324" s="40">
        <v>415815048</v>
      </c>
      <c r="I324" s="80">
        <v>0</v>
      </c>
      <c r="J324" s="46">
        <v>79.59</v>
      </c>
      <c r="K324" s="29">
        <f t="shared" si="16"/>
        <v>0</v>
      </c>
      <c r="L324" s="28">
        <f t="shared" si="18"/>
        <v>92.324399999999997</v>
      </c>
      <c r="M324" s="30">
        <f t="shared" si="19"/>
        <v>0</v>
      </c>
    </row>
    <row r="325" spans="1:13" x14ac:dyDescent="0.25">
      <c r="A325" s="26" t="s">
        <v>1430</v>
      </c>
      <c r="B325" s="25" t="s">
        <v>1395</v>
      </c>
      <c r="C325" s="26" t="str">
        <f t="shared" si="17"/>
        <v>A5918</v>
      </c>
      <c r="D325" s="26">
        <v>1</v>
      </c>
      <c r="E325" s="75" t="s">
        <v>464</v>
      </c>
      <c r="F325" s="27" t="s">
        <v>1246</v>
      </c>
      <c r="G325" s="39" t="s">
        <v>528</v>
      </c>
      <c r="H325" s="40">
        <v>415815049</v>
      </c>
      <c r="I325" s="80">
        <v>0</v>
      </c>
      <c r="J325" s="46">
        <v>79.59</v>
      </c>
      <c r="K325" s="29">
        <f t="shared" si="16"/>
        <v>0</v>
      </c>
      <c r="L325" s="28">
        <f t="shared" si="18"/>
        <v>92.324399999999997</v>
      </c>
      <c r="M325" s="30">
        <f t="shared" si="19"/>
        <v>0</v>
      </c>
    </row>
    <row r="326" spans="1:13" x14ac:dyDescent="0.25">
      <c r="A326" s="26" t="s">
        <v>1430</v>
      </c>
      <c r="B326" s="25" t="s">
        <v>1395</v>
      </c>
      <c r="C326" s="26" t="str">
        <f t="shared" si="17"/>
        <v>A5918</v>
      </c>
      <c r="D326" s="26">
        <v>2</v>
      </c>
      <c r="E326" s="75" t="s">
        <v>464</v>
      </c>
      <c r="F326" s="27" t="s">
        <v>1247</v>
      </c>
      <c r="G326" s="39" t="s">
        <v>529</v>
      </c>
      <c r="H326" s="40">
        <v>415815050</v>
      </c>
      <c r="I326" s="80">
        <v>0</v>
      </c>
      <c r="J326" s="46">
        <v>79.59</v>
      </c>
      <c r="K326" s="29">
        <f t="shared" si="16"/>
        <v>0</v>
      </c>
      <c r="L326" s="28">
        <f t="shared" si="18"/>
        <v>92.324399999999997</v>
      </c>
      <c r="M326" s="30">
        <f t="shared" si="19"/>
        <v>0</v>
      </c>
    </row>
    <row r="327" spans="1:13" x14ac:dyDescent="0.25">
      <c r="A327" s="26" t="s">
        <v>1430</v>
      </c>
      <c r="B327" s="25" t="s">
        <v>1395</v>
      </c>
      <c r="C327" s="26" t="str">
        <f t="shared" si="17"/>
        <v>A5918</v>
      </c>
      <c r="D327" s="26">
        <v>3</v>
      </c>
      <c r="E327" s="75" t="s">
        <v>464</v>
      </c>
      <c r="F327" s="27" t="s">
        <v>1248</v>
      </c>
      <c r="G327" s="39" t="s">
        <v>530</v>
      </c>
      <c r="H327" s="40">
        <v>415815051</v>
      </c>
      <c r="I327" s="80">
        <v>0</v>
      </c>
      <c r="J327" s="46">
        <v>79.59</v>
      </c>
      <c r="K327" s="29">
        <f t="shared" ref="K327:K390" si="20">I327*J327</f>
        <v>0</v>
      </c>
      <c r="L327" s="28">
        <f t="shared" si="18"/>
        <v>92.324399999999997</v>
      </c>
      <c r="M327" s="30">
        <f t="shared" si="19"/>
        <v>0</v>
      </c>
    </row>
    <row r="328" spans="1:13" x14ac:dyDescent="0.25">
      <c r="A328" s="26" t="s">
        <v>1430</v>
      </c>
      <c r="B328" s="25" t="s">
        <v>1395</v>
      </c>
      <c r="C328" s="26" t="str">
        <f t="shared" ref="C328:C391" si="21">RIGHT(G328,5)</f>
        <v>A5918</v>
      </c>
      <c r="D328" s="26">
        <v>4</v>
      </c>
      <c r="E328" s="75" t="s">
        <v>464</v>
      </c>
      <c r="F328" s="27" t="s">
        <v>1249</v>
      </c>
      <c r="G328" s="39" t="s">
        <v>531</v>
      </c>
      <c r="H328" s="40">
        <v>415815052</v>
      </c>
      <c r="I328" s="80">
        <v>0</v>
      </c>
      <c r="J328" s="46">
        <v>79.59</v>
      </c>
      <c r="K328" s="29">
        <f t="shared" si="20"/>
        <v>0</v>
      </c>
      <c r="L328" s="28">
        <f t="shared" ref="L328:L391" si="22">+J328*1.16</f>
        <v>92.324399999999997</v>
      </c>
      <c r="M328" s="30">
        <f t="shared" ref="M328:M391" si="23">+I328*L328</f>
        <v>0</v>
      </c>
    </row>
    <row r="329" spans="1:13" x14ac:dyDescent="0.25">
      <c r="A329" s="26" t="s">
        <v>1430</v>
      </c>
      <c r="B329" s="25" t="s">
        <v>1395</v>
      </c>
      <c r="C329" s="26" t="str">
        <f t="shared" si="21"/>
        <v>04000</v>
      </c>
      <c r="D329" s="26">
        <v>1</v>
      </c>
      <c r="E329" s="75" t="s">
        <v>450</v>
      </c>
      <c r="F329" s="27" t="s">
        <v>1246</v>
      </c>
      <c r="G329" s="39" t="s">
        <v>536</v>
      </c>
      <c r="H329" s="40">
        <v>415815005</v>
      </c>
      <c r="I329" s="80">
        <v>0</v>
      </c>
      <c r="J329" s="46">
        <v>79.59</v>
      </c>
      <c r="K329" s="29">
        <f t="shared" si="20"/>
        <v>0</v>
      </c>
      <c r="L329" s="28">
        <f t="shared" si="22"/>
        <v>92.324399999999997</v>
      </c>
      <c r="M329" s="30">
        <f t="shared" si="23"/>
        <v>0</v>
      </c>
    </row>
    <row r="330" spans="1:13" x14ac:dyDescent="0.25">
      <c r="A330" s="26" t="s">
        <v>1430</v>
      </c>
      <c r="B330" s="25" t="s">
        <v>1395</v>
      </c>
      <c r="C330" s="26" t="str">
        <f t="shared" si="21"/>
        <v>04000</v>
      </c>
      <c r="D330" s="26">
        <v>2</v>
      </c>
      <c r="E330" s="75" t="s">
        <v>450</v>
      </c>
      <c r="F330" s="27" t="s">
        <v>1247</v>
      </c>
      <c r="G330" s="39" t="s">
        <v>537</v>
      </c>
      <c r="H330" s="40">
        <v>415815006</v>
      </c>
      <c r="I330" s="80">
        <v>0</v>
      </c>
      <c r="J330" s="46">
        <v>79.59</v>
      </c>
      <c r="K330" s="29">
        <f t="shared" si="20"/>
        <v>0</v>
      </c>
      <c r="L330" s="28">
        <f t="shared" si="22"/>
        <v>92.324399999999997</v>
      </c>
      <c r="M330" s="30">
        <f t="shared" si="23"/>
        <v>0</v>
      </c>
    </row>
    <row r="331" spans="1:13" x14ac:dyDescent="0.25">
      <c r="A331" s="26" t="s">
        <v>1430</v>
      </c>
      <c r="B331" s="25" t="s">
        <v>1395</v>
      </c>
      <c r="C331" s="26" t="str">
        <f t="shared" si="21"/>
        <v>04000</v>
      </c>
      <c r="D331" s="26">
        <v>3</v>
      </c>
      <c r="E331" s="75" t="s">
        <v>450</v>
      </c>
      <c r="F331" s="27" t="s">
        <v>1248</v>
      </c>
      <c r="G331" s="39" t="s">
        <v>538</v>
      </c>
      <c r="H331" s="40">
        <v>415815007</v>
      </c>
      <c r="I331" s="80">
        <v>0</v>
      </c>
      <c r="J331" s="46">
        <v>79.59</v>
      </c>
      <c r="K331" s="29">
        <f t="shared" si="20"/>
        <v>0</v>
      </c>
      <c r="L331" s="28">
        <f t="shared" si="22"/>
        <v>92.324399999999997</v>
      </c>
      <c r="M331" s="30">
        <f t="shared" si="23"/>
        <v>0</v>
      </c>
    </row>
    <row r="332" spans="1:13" x14ac:dyDescent="0.25">
      <c r="A332" s="26" t="s">
        <v>1430</v>
      </c>
      <c r="B332" s="25" t="s">
        <v>1395</v>
      </c>
      <c r="C332" s="26" t="str">
        <f t="shared" si="21"/>
        <v>04000</v>
      </c>
      <c r="D332" s="26">
        <v>4</v>
      </c>
      <c r="E332" s="75" t="s">
        <v>450</v>
      </c>
      <c r="F332" s="27" t="s">
        <v>1249</v>
      </c>
      <c r="G332" s="39" t="s">
        <v>539</v>
      </c>
      <c r="H332" s="40">
        <v>415815008</v>
      </c>
      <c r="I332" s="80">
        <v>0</v>
      </c>
      <c r="J332" s="46">
        <v>79.59</v>
      </c>
      <c r="K332" s="29">
        <f t="shared" si="20"/>
        <v>0</v>
      </c>
      <c r="L332" s="28">
        <f t="shared" si="22"/>
        <v>92.324399999999997</v>
      </c>
      <c r="M332" s="30">
        <f t="shared" si="23"/>
        <v>0</v>
      </c>
    </row>
    <row r="333" spans="1:13" x14ac:dyDescent="0.25">
      <c r="A333" s="26" t="s">
        <v>1430</v>
      </c>
      <c r="B333" s="25" t="s">
        <v>1395</v>
      </c>
      <c r="C333" s="26" t="str">
        <f t="shared" si="21"/>
        <v>04000</v>
      </c>
      <c r="D333" s="26">
        <v>5</v>
      </c>
      <c r="E333" s="75" t="s">
        <v>450</v>
      </c>
      <c r="F333" s="27" t="s">
        <v>1250</v>
      </c>
      <c r="G333" s="39" t="s">
        <v>947</v>
      </c>
      <c r="H333" s="40">
        <v>415815075</v>
      </c>
      <c r="I333" s="80">
        <v>0</v>
      </c>
      <c r="J333" s="46">
        <v>95.03</v>
      </c>
      <c r="K333" s="29">
        <f t="shared" si="20"/>
        <v>0</v>
      </c>
      <c r="L333" s="28">
        <f t="shared" si="22"/>
        <v>110.23479999999999</v>
      </c>
      <c r="M333" s="30">
        <f t="shared" si="23"/>
        <v>0</v>
      </c>
    </row>
    <row r="334" spans="1:13" x14ac:dyDescent="0.25">
      <c r="A334" s="26" t="s">
        <v>1430</v>
      </c>
      <c r="B334" s="25" t="s">
        <v>1395</v>
      </c>
      <c r="C334" s="26" t="str">
        <f t="shared" si="21"/>
        <v>05264</v>
      </c>
      <c r="D334" s="26">
        <v>1</v>
      </c>
      <c r="E334" s="75" t="s">
        <v>451</v>
      </c>
      <c r="F334" s="27" t="s">
        <v>1246</v>
      </c>
      <c r="G334" s="39" t="s">
        <v>544</v>
      </c>
      <c r="H334" s="40">
        <v>415815017</v>
      </c>
      <c r="I334" s="80">
        <v>0</v>
      </c>
      <c r="J334" s="46">
        <v>79.59</v>
      </c>
      <c r="K334" s="29">
        <f t="shared" si="20"/>
        <v>0</v>
      </c>
      <c r="L334" s="28">
        <f t="shared" si="22"/>
        <v>92.324399999999997</v>
      </c>
      <c r="M334" s="30">
        <f t="shared" si="23"/>
        <v>0</v>
      </c>
    </row>
    <row r="335" spans="1:13" x14ac:dyDescent="0.25">
      <c r="A335" s="26" t="s">
        <v>1430</v>
      </c>
      <c r="B335" s="25" t="s">
        <v>1395</v>
      </c>
      <c r="C335" s="26" t="str">
        <f t="shared" si="21"/>
        <v>05264</v>
      </c>
      <c r="D335" s="26">
        <v>2</v>
      </c>
      <c r="E335" s="75" t="s">
        <v>451</v>
      </c>
      <c r="F335" s="27" t="s">
        <v>1247</v>
      </c>
      <c r="G335" s="39" t="s">
        <v>545</v>
      </c>
      <c r="H335" s="40">
        <v>415815018</v>
      </c>
      <c r="I335" s="80">
        <v>0</v>
      </c>
      <c r="J335" s="46">
        <v>79.59</v>
      </c>
      <c r="K335" s="29">
        <f t="shared" si="20"/>
        <v>0</v>
      </c>
      <c r="L335" s="28">
        <f t="shared" si="22"/>
        <v>92.324399999999997</v>
      </c>
      <c r="M335" s="30">
        <f t="shared" si="23"/>
        <v>0</v>
      </c>
    </row>
    <row r="336" spans="1:13" x14ac:dyDescent="0.25">
      <c r="A336" s="26" t="s">
        <v>1430</v>
      </c>
      <c r="B336" s="25" t="s">
        <v>1395</v>
      </c>
      <c r="C336" s="26" t="str">
        <f t="shared" si="21"/>
        <v>05264</v>
      </c>
      <c r="D336" s="26">
        <v>3</v>
      </c>
      <c r="E336" s="75" t="s">
        <v>451</v>
      </c>
      <c r="F336" s="27" t="s">
        <v>1248</v>
      </c>
      <c r="G336" s="39" t="s">
        <v>546</v>
      </c>
      <c r="H336" s="40">
        <v>415815019</v>
      </c>
      <c r="I336" s="80">
        <v>0</v>
      </c>
      <c r="J336" s="46">
        <v>79.59</v>
      </c>
      <c r="K336" s="29">
        <f t="shared" si="20"/>
        <v>0</v>
      </c>
      <c r="L336" s="28">
        <f t="shared" si="22"/>
        <v>92.324399999999997</v>
      </c>
      <c r="M336" s="30">
        <f t="shared" si="23"/>
        <v>0</v>
      </c>
    </row>
    <row r="337" spans="1:13" x14ac:dyDescent="0.25">
      <c r="A337" s="26" t="s">
        <v>1430</v>
      </c>
      <c r="B337" s="25" t="s">
        <v>1395</v>
      </c>
      <c r="C337" s="26" t="str">
        <f t="shared" si="21"/>
        <v>05264</v>
      </c>
      <c r="D337" s="26">
        <v>4</v>
      </c>
      <c r="E337" s="75" t="s">
        <v>451</v>
      </c>
      <c r="F337" s="27" t="s">
        <v>1249</v>
      </c>
      <c r="G337" s="39" t="s">
        <v>547</v>
      </c>
      <c r="H337" s="40">
        <v>415815020</v>
      </c>
      <c r="I337" s="80">
        <v>0</v>
      </c>
      <c r="J337" s="46">
        <v>79.59</v>
      </c>
      <c r="K337" s="29">
        <f t="shared" si="20"/>
        <v>0</v>
      </c>
      <c r="L337" s="28">
        <f t="shared" si="22"/>
        <v>92.324399999999997</v>
      </c>
      <c r="M337" s="30">
        <f t="shared" si="23"/>
        <v>0</v>
      </c>
    </row>
    <row r="338" spans="1:13" x14ac:dyDescent="0.25">
      <c r="A338" s="26" t="s">
        <v>1430</v>
      </c>
      <c r="B338" s="25" t="s">
        <v>1395</v>
      </c>
      <c r="C338" s="26" t="str">
        <f t="shared" si="21"/>
        <v>05264</v>
      </c>
      <c r="D338" s="26">
        <v>5</v>
      </c>
      <c r="E338" s="75" t="s">
        <v>451</v>
      </c>
      <c r="F338" s="27" t="s">
        <v>1250</v>
      </c>
      <c r="G338" s="39" t="s">
        <v>949</v>
      </c>
      <c r="H338" s="40">
        <v>415815074</v>
      </c>
      <c r="I338" s="80">
        <v>0</v>
      </c>
      <c r="J338" s="46">
        <v>95.03</v>
      </c>
      <c r="K338" s="29">
        <f t="shared" si="20"/>
        <v>0</v>
      </c>
      <c r="L338" s="28">
        <f t="shared" si="22"/>
        <v>110.23479999999999</v>
      </c>
      <c r="M338" s="30">
        <f t="shared" si="23"/>
        <v>0</v>
      </c>
    </row>
    <row r="339" spans="1:13" x14ac:dyDescent="0.25">
      <c r="A339" s="26" t="s">
        <v>1430</v>
      </c>
      <c r="B339" s="25" t="s">
        <v>1395</v>
      </c>
      <c r="C339" s="26" t="str">
        <f t="shared" si="21"/>
        <v>A6156</v>
      </c>
      <c r="D339" s="26">
        <v>1</v>
      </c>
      <c r="E339" s="75" t="s">
        <v>452</v>
      </c>
      <c r="F339" s="27" t="s">
        <v>1246</v>
      </c>
      <c r="G339" s="39" t="s">
        <v>610</v>
      </c>
      <c r="H339" s="40">
        <v>415815053</v>
      </c>
      <c r="I339" s="80">
        <v>0</v>
      </c>
      <c r="J339" s="46">
        <v>79.59</v>
      </c>
      <c r="K339" s="29">
        <f t="shared" si="20"/>
        <v>0</v>
      </c>
      <c r="L339" s="28">
        <f t="shared" si="22"/>
        <v>92.324399999999997</v>
      </c>
      <c r="M339" s="30">
        <f t="shared" si="23"/>
        <v>0</v>
      </c>
    </row>
    <row r="340" spans="1:13" x14ac:dyDescent="0.25">
      <c r="A340" s="26" t="s">
        <v>1430</v>
      </c>
      <c r="B340" s="25" t="s">
        <v>1395</v>
      </c>
      <c r="C340" s="26" t="str">
        <f t="shared" si="21"/>
        <v>A6156</v>
      </c>
      <c r="D340" s="26">
        <v>2</v>
      </c>
      <c r="E340" s="75" t="s">
        <v>452</v>
      </c>
      <c r="F340" s="27" t="s">
        <v>1247</v>
      </c>
      <c r="G340" s="39" t="s">
        <v>611</v>
      </c>
      <c r="H340" s="40">
        <v>415815054</v>
      </c>
      <c r="I340" s="80">
        <v>0</v>
      </c>
      <c r="J340" s="46">
        <v>79.59</v>
      </c>
      <c r="K340" s="29">
        <f t="shared" si="20"/>
        <v>0</v>
      </c>
      <c r="L340" s="28">
        <f t="shared" si="22"/>
        <v>92.324399999999997</v>
      </c>
      <c r="M340" s="30">
        <f t="shared" si="23"/>
        <v>0</v>
      </c>
    </row>
    <row r="341" spans="1:13" x14ac:dyDescent="0.25">
      <c r="A341" s="26" t="s">
        <v>1430</v>
      </c>
      <c r="B341" s="25" t="s">
        <v>1395</v>
      </c>
      <c r="C341" s="26" t="str">
        <f t="shared" si="21"/>
        <v>A6156</v>
      </c>
      <c r="D341" s="26">
        <v>3</v>
      </c>
      <c r="E341" s="75" t="s">
        <v>452</v>
      </c>
      <c r="F341" s="27" t="s">
        <v>1248</v>
      </c>
      <c r="G341" s="39" t="s">
        <v>612</v>
      </c>
      <c r="H341" s="40">
        <v>415815055</v>
      </c>
      <c r="I341" s="80">
        <v>0</v>
      </c>
      <c r="J341" s="46">
        <v>79.59</v>
      </c>
      <c r="K341" s="29">
        <f t="shared" si="20"/>
        <v>0</v>
      </c>
      <c r="L341" s="28">
        <f t="shared" si="22"/>
        <v>92.324399999999997</v>
      </c>
      <c r="M341" s="30">
        <f t="shared" si="23"/>
        <v>0</v>
      </c>
    </row>
    <row r="342" spans="1:13" x14ac:dyDescent="0.25">
      <c r="A342" s="26" t="s">
        <v>1430</v>
      </c>
      <c r="B342" s="25" t="s">
        <v>1395</v>
      </c>
      <c r="C342" s="26" t="str">
        <f t="shared" si="21"/>
        <v>A6156</v>
      </c>
      <c r="D342" s="26">
        <v>4</v>
      </c>
      <c r="E342" s="75" t="s">
        <v>452</v>
      </c>
      <c r="F342" s="27" t="s">
        <v>1249</v>
      </c>
      <c r="G342" s="39" t="s">
        <v>613</v>
      </c>
      <c r="H342" s="40">
        <v>415815056</v>
      </c>
      <c r="I342" s="80">
        <v>0</v>
      </c>
      <c r="J342" s="46">
        <v>79.59</v>
      </c>
      <c r="K342" s="29">
        <f t="shared" si="20"/>
        <v>0</v>
      </c>
      <c r="L342" s="28">
        <f t="shared" si="22"/>
        <v>92.324399999999997</v>
      </c>
      <c r="M342" s="30">
        <f t="shared" si="23"/>
        <v>0</v>
      </c>
    </row>
    <row r="343" spans="1:13" x14ac:dyDescent="0.25">
      <c r="A343" s="26" t="s">
        <v>1430</v>
      </c>
      <c r="B343" s="25" t="s">
        <v>1395</v>
      </c>
      <c r="C343" s="26" t="str">
        <f t="shared" si="21"/>
        <v>06560</v>
      </c>
      <c r="D343" s="26">
        <v>1</v>
      </c>
      <c r="E343" s="75" t="s">
        <v>453</v>
      </c>
      <c r="F343" s="27" t="s">
        <v>1246</v>
      </c>
      <c r="G343" s="39" t="s">
        <v>548</v>
      </c>
      <c r="H343" s="40">
        <v>415815041</v>
      </c>
      <c r="I343" s="80">
        <v>0</v>
      </c>
      <c r="J343" s="46">
        <v>79.59</v>
      </c>
      <c r="K343" s="29">
        <f t="shared" si="20"/>
        <v>0</v>
      </c>
      <c r="L343" s="28">
        <f t="shared" si="22"/>
        <v>92.324399999999997</v>
      </c>
      <c r="M343" s="30">
        <f t="shared" si="23"/>
        <v>0</v>
      </c>
    </row>
    <row r="344" spans="1:13" x14ac:dyDescent="0.25">
      <c r="A344" s="26" t="s">
        <v>1430</v>
      </c>
      <c r="B344" s="25" t="s">
        <v>1395</v>
      </c>
      <c r="C344" s="26" t="str">
        <f t="shared" si="21"/>
        <v>06560</v>
      </c>
      <c r="D344" s="26">
        <v>2</v>
      </c>
      <c r="E344" s="75" t="s">
        <v>453</v>
      </c>
      <c r="F344" s="27" t="s">
        <v>1247</v>
      </c>
      <c r="G344" s="39" t="s">
        <v>549</v>
      </c>
      <c r="H344" s="40">
        <v>415815042</v>
      </c>
      <c r="I344" s="80">
        <v>0</v>
      </c>
      <c r="J344" s="46">
        <v>79.59</v>
      </c>
      <c r="K344" s="29">
        <f t="shared" si="20"/>
        <v>0</v>
      </c>
      <c r="L344" s="28">
        <f t="shared" si="22"/>
        <v>92.324399999999997</v>
      </c>
      <c r="M344" s="30">
        <f t="shared" si="23"/>
        <v>0</v>
      </c>
    </row>
    <row r="345" spans="1:13" x14ac:dyDescent="0.25">
      <c r="A345" s="26" t="s">
        <v>1430</v>
      </c>
      <c r="B345" s="25" t="s">
        <v>1395</v>
      </c>
      <c r="C345" s="26" t="str">
        <f t="shared" si="21"/>
        <v>06560</v>
      </c>
      <c r="D345" s="26">
        <v>3</v>
      </c>
      <c r="E345" s="75" t="s">
        <v>453</v>
      </c>
      <c r="F345" s="27" t="s">
        <v>1248</v>
      </c>
      <c r="G345" s="39" t="s">
        <v>550</v>
      </c>
      <c r="H345" s="40">
        <v>415815043</v>
      </c>
      <c r="I345" s="80">
        <v>0</v>
      </c>
      <c r="J345" s="46">
        <v>79.59</v>
      </c>
      <c r="K345" s="29">
        <f t="shared" si="20"/>
        <v>0</v>
      </c>
      <c r="L345" s="28">
        <f t="shared" si="22"/>
        <v>92.324399999999997</v>
      </c>
      <c r="M345" s="30">
        <f t="shared" si="23"/>
        <v>0</v>
      </c>
    </row>
    <row r="346" spans="1:13" x14ac:dyDescent="0.25">
      <c r="A346" s="26" t="s">
        <v>1430</v>
      </c>
      <c r="B346" s="25" t="s">
        <v>1395</v>
      </c>
      <c r="C346" s="26" t="str">
        <f t="shared" si="21"/>
        <v>06560</v>
      </c>
      <c r="D346" s="26">
        <v>4</v>
      </c>
      <c r="E346" s="75" t="s">
        <v>453</v>
      </c>
      <c r="F346" s="27" t="s">
        <v>1249</v>
      </c>
      <c r="G346" s="39" t="s">
        <v>551</v>
      </c>
      <c r="H346" s="40">
        <v>415815044</v>
      </c>
      <c r="I346" s="80">
        <v>0</v>
      </c>
      <c r="J346" s="46">
        <v>79.59</v>
      </c>
      <c r="K346" s="29">
        <f t="shared" si="20"/>
        <v>0</v>
      </c>
      <c r="L346" s="28">
        <f t="shared" si="22"/>
        <v>92.324399999999997</v>
      </c>
      <c r="M346" s="30">
        <f t="shared" si="23"/>
        <v>0</v>
      </c>
    </row>
    <row r="347" spans="1:13" x14ac:dyDescent="0.25">
      <c r="A347" s="26" t="s">
        <v>1430</v>
      </c>
      <c r="B347" s="25" t="s">
        <v>1395</v>
      </c>
      <c r="C347" s="26" t="str">
        <f t="shared" si="21"/>
        <v>05172</v>
      </c>
      <c r="D347" s="26">
        <v>1</v>
      </c>
      <c r="E347" s="75" t="s">
        <v>454</v>
      </c>
      <c r="F347" s="27" t="s">
        <v>1246</v>
      </c>
      <c r="G347" s="39" t="s">
        <v>552</v>
      </c>
      <c r="H347" s="40">
        <v>415815013</v>
      </c>
      <c r="I347" s="80">
        <v>0</v>
      </c>
      <c r="J347" s="46">
        <v>79.59</v>
      </c>
      <c r="K347" s="29">
        <f t="shared" si="20"/>
        <v>0</v>
      </c>
      <c r="L347" s="28">
        <f t="shared" si="22"/>
        <v>92.324399999999997</v>
      </c>
      <c r="M347" s="30">
        <f t="shared" si="23"/>
        <v>0</v>
      </c>
    </row>
    <row r="348" spans="1:13" x14ac:dyDescent="0.25">
      <c r="A348" s="26" t="s">
        <v>1430</v>
      </c>
      <c r="B348" s="25" t="s">
        <v>1395</v>
      </c>
      <c r="C348" s="26" t="str">
        <f t="shared" si="21"/>
        <v>05172</v>
      </c>
      <c r="D348" s="26">
        <v>2</v>
      </c>
      <c r="E348" s="75" t="s">
        <v>454</v>
      </c>
      <c r="F348" s="27" t="s">
        <v>1247</v>
      </c>
      <c r="G348" s="39" t="s">
        <v>553</v>
      </c>
      <c r="H348" s="40">
        <v>415815014</v>
      </c>
      <c r="I348" s="80">
        <v>0</v>
      </c>
      <c r="J348" s="46">
        <v>79.59</v>
      </c>
      <c r="K348" s="29">
        <f t="shared" si="20"/>
        <v>0</v>
      </c>
      <c r="L348" s="28">
        <f t="shared" si="22"/>
        <v>92.324399999999997</v>
      </c>
      <c r="M348" s="30">
        <f t="shared" si="23"/>
        <v>0</v>
      </c>
    </row>
    <row r="349" spans="1:13" x14ac:dyDescent="0.25">
      <c r="A349" s="26" t="s">
        <v>1430</v>
      </c>
      <c r="B349" s="25" t="s">
        <v>1395</v>
      </c>
      <c r="C349" s="26" t="str">
        <f t="shared" si="21"/>
        <v>05172</v>
      </c>
      <c r="D349" s="26">
        <v>3</v>
      </c>
      <c r="E349" s="75" t="s">
        <v>454</v>
      </c>
      <c r="F349" s="27" t="s">
        <v>1248</v>
      </c>
      <c r="G349" s="39" t="s">
        <v>554</v>
      </c>
      <c r="H349" s="40">
        <v>415815015</v>
      </c>
      <c r="I349" s="80">
        <v>0</v>
      </c>
      <c r="J349" s="46">
        <v>79.59</v>
      </c>
      <c r="K349" s="29">
        <f t="shared" si="20"/>
        <v>0</v>
      </c>
      <c r="L349" s="28">
        <f t="shared" si="22"/>
        <v>92.324399999999997</v>
      </c>
      <c r="M349" s="30">
        <f t="shared" si="23"/>
        <v>0</v>
      </c>
    </row>
    <row r="350" spans="1:13" x14ac:dyDescent="0.25">
      <c r="A350" s="26" t="s">
        <v>1430</v>
      </c>
      <c r="B350" s="25" t="s">
        <v>1395</v>
      </c>
      <c r="C350" s="26" t="str">
        <f t="shared" si="21"/>
        <v>05172</v>
      </c>
      <c r="D350" s="26">
        <v>4</v>
      </c>
      <c r="E350" s="75" t="s">
        <v>454</v>
      </c>
      <c r="F350" s="27" t="s">
        <v>1249</v>
      </c>
      <c r="G350" s="39" t="s">
        <v>555</v>
      </c>
      <c r="H350" s="40">
        <v>415815016</v>
      </c>
      <c r="I350" s="80">
        <v>0</v>
      </c>
      <c r="J350" s="46">
        <v>79.59</v>
      </c>
      <c r="K350" s="29">
        <f t="shared" si="20"/>
        <v>0</v>
      </c>
      <c r="L350" s="28">
        <f t="shared" si="22"/>
        <v>92.324399999999997</v>
      </c>
      <c r="M350" s="30">
        <f t="shared" si="23"/>
        <v>0</v>
      </c>
    </row>
    <row r="351" spans="1:13" x14ac:dyDescent="0.25">
      <c r="A351" s="26" t="s">
        <v>1430</v>
      </c>
      <c r="B351" s="25" t="s">
        <v>1395</v>
      </c>
      <c r="C351" s="26" t="str">
        <f t="shared" si="21"/>
        <v>05172</v>
      </c>
      <c r="D351" s="26">
        <v>5</v>
      </c>
      <c r="E351" s="75" t="s">
        <v>454</v>
      </c>
      <c r="F351" s="27" t="s">
        <v>1250</v>
      </c>
      <c r="G351" s="39" t="s">
        <v>948</v>
      </c>
      <c r="H351" s="40">
        <v>435283001</v>
      </c>
      <c r="I351" s="80">
        <v>0</v>
      </c>
      <c r="J351" s="46">
        <v>95.03</v>
      </c>
      <c r="K351" s="29">
        <f t="shared" si="20"/>
        <v>0</v>
      </c>
      <c r="L351" s="28">
        <f t="shared" si="22"/>
        <v>110.23479999999999</v>
      </c>
      <c r="M351" s="30">
        <f t="shared" si="23"/>
        <v>0</v>
      </c>
    </row>
    <row r="352" spans="1:13" x14ac:dyDescent="0.25">
      <c r="A352" s="26" t="s">
        <v>1430</v>
      </c>
      <c r="B352" s="25" t="s">
        <v>1395</v>
      </c>
      <c r="C352" s="26" t="str">
        <f t="shared" si="21"/>
        <v>A5301</v>
      </c>
      <c r="D352" s="26">
        <v>1</v>
      </c>
      <c r="E352" s="75" t="s">
        <v>461</v>
      </c>
      <c r="F352" s="27" t="s">
        <v>1246</v>
      </c>
      <c r="G352" s="39" t="s">
        <v>556</v>
      </c>
      <c r="H352" s="40">
        <v>415815025</v>
      </c>
      <c r="I352" s="80">
        <v>0</v>
      </c>
      <c r="J352" s="46">
        <v>79.59</v>
      </c>
      <c r="K352" s="29">
        <f t="shared" si="20"/>
        <v>0</v>
      </c>
      <c r="L352" s="28">
        <f t="shared" si="22"/>
        <v>92.324399999999997</v>
      </c>
      <c r="M352" s="30">
        <f t="shared" si="23"/>
        <v>0</v>
      </c>
    </row>
    <row r="353" spans="1:13" x14ac:dyDescent="0.25">
      <c r="A353" s="26" t="s">
        <v>1430</v>
      </c>
      <c r="B353" s="25" t="s">
        <v>1395</v>
      </c>
      <c r="C353" s="26" t="str">
        <f t="shared" si="21"/>
        <v>A5301</v>
      </c>
      <c r="D353" s="26">
        <v>2</v>
      </c>
      <c r="E353" s="75" t="s">
        <v>461</v>
      </c>
      <c r="F353" s="27" t="s">
        <v>1247</v>
      </c>
      <c r="G353" s="39" t="s">
        <v>557</v>
      </c>
      <c r="H353" s="40">
        <v>415815026</v>
      </c>
      <c r="I353" s="80">
        <v>0</v>
      </c>
      <c r="J353" s="46">
        <v>79.59</v>
      </c>
      <c r="K353" s="29">
        <f t="shared" si="20"/>
        <v>0</v>
      </c>
      <c r="L353" s="28">
        <f t="shared" si="22"/>
        <v>92.324399999999997</v>
      </c>
      <c r="M353" s="30">
        <f t="shared" si="23"/>
        <v>0</v>
      </c>
    </row>
    <row r="354" spans="1:13" x14ac:dyDescent="0.25">
      <c r="A354" s="26" t="s">
        <v>1430</v>
      </c>
      <c r="B354" s="25" t="s">
        <v>1395</v>
      </c>
      <c r="C354" s="26" t="str">
        <f t="shared" si="21"/>
        <v>A5301</v>
      </c>
      <c r="D354" s="26">
        <v>3</v>
      </c>
      <c r="E354" s="75" t="s">
        <v>461</v>
      </c>
      <c r="F354" s="27" t="s">
        <v>1248</v>
      </c>
      <c r="G354" s="39" t="s">
        <v>558</v>
      </c>
      <c r="H354" s="40">
        <v>415815027</v>
      </c>
      <c r="I354" s="80">
        <v>0</v>
      </c>
      <c r="J354" s="46">
        <v>79.59</v>
      </c>
      <c r="K354" s="29">
        <f t="shared" si="20"/>
        <v>0</v>
      </c>
      <c r="L354" s="28">
        <f t="shared" si="22"/>
        <v>92.324399999999997</v>
      </c>
      <c r="M354" s="30">
        <f t="shared" si="23"/>
        <v>0</v>
      </c>
    </row>
    <row r="355" spans="1:13" x14ac:dyDescent="0.25">
      <c r="A355" s="26" t="s">
        <v>1430</v>
      </c>
      <c r="B355" s="25" t="s">
        <v>1395</v>
      </c>
      <c r="C355" s="26" t="str">
        <f t="shared" si="21"/>
        <v>A5301</v>
      </c>
      <c r="D355" s="26">
        <v>4</v>
      </c>
      <c r="E355" s="75" t="s">
        <v>461</v>
      </c>
      <c r="F355" s="27" t="s">
        <v>1249</v>
      </c>
      <c r="G355" s="39" t="s">
        <v>559</v>
      </c>
      <c r="H355" s="40">
        <v>415815028</v>
      </c>
      <c r="I355" s="80">
        <v>0</v>
      </c>
      <c r="J355" s="46">
        <v>79.59</v>
      </c>
      <c r="K355" s="29">
        <f t="shared" si="20"/>
        <v>0</v>
      </c>
      <c r="L355" s="28">
        <f t="shared" si="22"/>
        <v>92.324399999999997</v>
      </c>
      <c r="M355" s="30">
        <f t="shared" si="23"/>
        <v>0</v>
      </c>
    </row>
    <row r="356" spans="1:13" x14ac:dyDescent="0.25">
      <c r="A356" s="26" t="s">
        <v>1430</v>
      </c>
      <c r="B356" s="25" t="s">
        <v>1395</v>
      </c>
      <c r="C356" s="26" t="str">
        <f t="shared" si="21"/>
        <v>05508</v>
      </c>
      <c r="D356" s="26">
        <v>1</v>
      </c>
      <c r="E356" s="75" t="s">
        <v>455</v>
      </c>
      <c r="F356" s="27" t="s">
        <v>1246</v>
      </c>
      <c r="G356" s="39" t="s">
        <v>560</v>
      </c>
      <c r="H356" s="40">
        <v>415815021</v>
      </c>
      <c r="I356" s="80">
        <v>0</v>
      </c>
      <c r="J356" s="46">
        <v>79.59</v>
      </c>
      <c r="K356" s="29">
        <f t="shared" si="20"/>
        <v>0</v>
      </c>
      <c r="L356" s="28">
        <f t="shared" si="22"/>
        <v>92.324399999999997</v>
      </c>
      <c r="M356" s="30">
        <f t="shared" si="23"/>
        <v>0</v>
      </c>
    </row>
    <row r="357" spans="1:13" x14ac:dyDescent="0.25">
      <c r="A357" s="26" t="s">
        <v>1430</v>
      </c>
      <c r="B357" s="25" t="s">
        <v>1395</v>
      </c>
      <c r="C357" s="26" t="str">
        <f t="shared" si="21"/>
        <v>05508</v>
      </c>
      <c r="D357" s="26">
        <v>2</v>
      </c>
      <c r="E357" s="75" t="s">
        <v>455</v>
      </c>
      <c r="F357" s="27" t="s">
        <v>1247</v>
      </c>
      <c r="G357" s="39" t="s">
        <v>561</v>
      </c>
      <c r="H357" s="40">
        <v>415815022</v>
      </c>
      <c r="I357" s="80">
        <v>0</v>
      </c>
      <c r="J357" s="46">
        <v>79.59</v>
      </c>
      <c r="K357" s="29">
        <f t="shared" si="20"/>
        <v>0</v>
      </c>
      <c r="L357" s="28">
        <f t="shared" si="22"/>
        <v>92.324399999999997</v>
      </c>
      <c r="M357" s="30">
        <f t="shared" si="23"/>
        <v>0</v>
      </c>
    </row>
    <row r="358" spans="1:13" x14ac:dyDescent="0.25">
      <c r="A358" s="26" t="s">
        <v>1430</v>
      </c>
      <c r="B358" s="25" t="s">
        <v>1395</v>
      </c>
      <c r="C358" s="26" t="str">
        <f t="shared" si="21"/>
        <v>05508</v>
      </c>
      <c r="D358" s="26">
        <v>3</v>
      </c>
      <c r="E358" s="75" t="s">
        <v>455</v>
      </c>
      <c r="F358" s="27" t="s">
        <v>1248</v>
      </c>
      <c r="G358" s="39" t="s">
        <v>562</v>
      </c>
      <c r="H358" s="40">
        <v>415815023</v>
      </c>
      <c r="I358" s="80">
        <v>0</v>
      </c>
      <c r="J358" s="46">
        <v>79.59</v>
      </c>
      <c r="K358" s="29">
        <f t="shared" si="20"/>
        <v>0</v>
      </c>
      <c r="L358" s="28">
        <f t="shared" si="22"/>
        <v>92.324399999999997</v>
      </c>
      <c r="M358" s="30">
        <f t="shared" si="23"/>
        <v>0</v>
      </c>
    </row>
    <row r="359" spans="1:13" x14ac:dyDescent="0.25">
      <c r="A359" s="26" t="s">
        <v>1430</v>
      </c>
      <c r="B359" s="25" t="s">
        <v>1395</v>
      </c>
      <c r="C359" s="26" t="str">
        <f t="shared" si="21"/>
        <v>05508</v>
      </c>
      <c r="D359" s="26">
        <v>4</v>
      </c>
      <c r="E359" s="75" t="s">
        <v>455</v>
      </c>
      <c r="F359" s="27" t="s">
        <v>1249</v>
      </c>
      <c r="G359" s="39" t="s">
        <v>563</v>
      </c>
      <c r="H359" s="40">
        <v>415815024</v>
      </c>
      <c r="I359" s="80">
        <v>0</v>
      </c>
      <c r="J359" s="46">
        <v>79.59</v>
      </c>
      <c r="K359" s="29">
        <f t="shared" si="20"/>
        <v>0</v>
      </c>
      <c r="L359" s="28">
        <f t="shared" si="22"/>
        <v>92.324399999999997</v>
      </c>
      <c r="M359" s="30">
        <f t="shared" si="23"/>
        <v>0</v>
      </c>
    </row>
    <row r="360" spans="1:13" x14ac:dyDescent="0.25">
      <c r="A360" s="26" t="s">
        <v>1430</v>
      </c>
      <c r="B360" s="25" t="s">
        <v>1395</v>
      </c>
      <c r="C360" s="26" t="str">
        <f t="shared" si="21"/>
        <v>05508</v>
      </c>
      <c r="D360" s="26">
        <v>5</v>
      </c>
      <c r="E360" s="75" t="s">
        <v>455</v>
      </c>
      <c r="F360" s="27" t="s">
        <v>1250</v>
      </c>
      <c r="G360" s="39" t="s">
        <v>950</v>
      </c>
      <c r="H360" s="40">
        <v>435284001</v>
      </c>
      <c r="I360" s="80">
        <v>0</v>
      </c>
      <c r="J360" s="46">
        <v>95.03</v>
      </c>
      <c r="K360" s="29">
        <f t="shared" si="20"/>
        <v>0</v>
      </c>
      <c r="L360" s="28">
        <f t="shared" si="22"/>
        <v>110.23479999999999</v>
      </c>
      <c r="M360" s="30">
        <f t="shared" si="23"/>
        <v>0</v>
      </c>
    </row>
    <row r="361" spans="1:13" x14ac:dyDescent="0.25">
      <c r="A361" s="26" t="s">
        <v>1430</v>
      </c>
      <c r="B361" s="25" t="s">
        <v>1395</v>
      </c>
      <c r="C361" s="26" t="str">
        <f t="shared" si="21"/>
        <v>01307</v>
      </c>
      <c r="D361" s="26">
        <v>1</v>
      </c>
      <c r="E361" s="75" t="s">
        <v>456</v>
      </c>
      <c r="F361" s="27" t="s">
        <v>1246</v>
      </c>
      <c r="G361" s="39" t="s">
        <v>564</v>
      </c>
      <c r="H361" s="40">
        <v>415815033</v>
      </c>
      <c r="I361" s="80">
        <v>0</v>
      </c>
      <c r="J361" s="46">
        <v>79.59</v>
      </c>
      <c r="K361" s="29">
        <f t="shared" si="20"/>
        <v>0</v>
      </c>
      <c r="L361" s="28">
        <f t="shared" si="22"/>
        <v>92.324399999999997</v>
      </c>
      <c r="M361" s="30">
        <f t="shared" si="23"/>
        <v>0</v>
      </c>
    </row>
    <row r="362" spans="1:13" x14ac:dyDescent="0.25">
      <c r="A362" s="26" t="s">
        <v>1430</v>
      </c>
      <c r="B362" s="25" t="s">
        <v>1395</v>
      </c>
      <c r="C362" s="26" t="str">
        <f t="shared" si="21"/>
        <v>01307</v>
      </c>
      <c r="D362" s="26">
        <v>2</v>
      </c>
      <c r="E362" s="75" t="s">
        <v>456</v>
      </c>
      <c r="F362" s="27" t="s">
        <v>1247</v>
      </c>
      <c r="G362" s="39" t="s">
        <v>565</v>
      </c>
      <c r="H362" s="40">
        <v>415815034</v>
      </c>
      <c r="I362" s="80">
        <v>0</v>
      </c>
      <c r="J362" s="46">
        <v>79.59</v>
      </c>
      <c r="K362" s="29">
        <f t="shared" si="20"/>
        <v>0</v>
      </c>
      <c r="L362" s="28">
        <f t="shared" si="22"/>
        <v>92.324399999999997</v>
      </c>
      <c r="M362" s="30">
        <f t="shared" si="23"/>
        <v>0</v>
      </c>
    </row>
    <row r="363" spans="1:13" x14ac:dyDescent="0.25">
      <c r="A363" s="26" t="s">
        <v>1430</v>
      </c>
      <c r="B363" s="25" t="s">
        <v>1395</v>
      </c>
      <c r="C363" s="26" t="str">
        <f t="shared" si="21"/>
        <v>01307</v>
      </c>
      <c r="D363" s="26">
        <v>3</v>
      </c>
      <c r="E363" s="75" t="s">
        <v>456</v>
      </c>
      <c r="F363" s="27" t="s">
        <v>1248</v>
      </c>
      <c r="G363" s="39" t="s">
        <v>566</v>
      </c>
      <c r="H363" s="40">
        <v>415815035</v>
      </c>
      <c r="I363" s="80">
        <v>0</v>
      </c>
      <c r="J363" s="46">
        <v>79.59</v>
      </c>
      <c r="K363" s="29">
        <f t="shared" si="20"/>
        <v>0</v>
      </c>
      <c r="L363" s="28">
        <f t="shared" si="22"/>
        <v>92.324399999999997</v>
      </c>
      <c r="M363" s="30">
        <f t="shared" si="23"/>
        <v>0</v>
      </c>
    </row>
    <row r="364" spans="1:13" x14ac:dyDescent="0.25">
      <c r="A364" s="26" t="s">
        <v>1430</v>
      </c>
      <c r="B364" s="25" t="s">
        <v>1395</v>
      </c>
      <c r="C364" s="26" t="str">
        <f t="shared" si="21"/>
        <v>01307</v>
      </c>
      <c r="D364" s="26">
        <v>4</v>
      </c>
      <c r="E364" s="75" t="s">
        <v>456</v>
      </c>
      <c r="F364" s="27" t="s">
        <v>1249</v>
      </c>
      <c r="G364" s="39" t="s">
        <v>567</v>
      </c>
      <c r="H364" s="40">
        <v>415815036</v>
      </c>
      <c r="I364" s="80">
        <v>0</v>
      </c>
      <c r="J364" s="46">
        <v>79.59</v>
      </c>
      <c r="K364" s="29">
        <f t="shared" si="20"/>
        <v>0</v>
      </c>
      <c r="L364" s="28">
        <f t="shared" si="22"/>
        <v>92.324399999999997</v>
      </c>
      <c r="M364" s="30">
        <f t="shared" si="23"/>
        <v>0</v>
      </c>
    </row>
    <row r="365" spans="1:13" x14ac:dyDescent="0.25">
      <c r="A365" s="26" t="s">
        <v>1430</v>
      </c>
      <c r="B365" s="25" t="s">
        <v>1395</v>
      </c>
      <c r="C365" s="26" t="str">
        <f t="shared" si="21"/>
        <v>A5432</v>
      </c>
      <c r="D365" s="26">
        <v>1</v>
      </c>
      <c r="E365" s="75" t="s">
        <v>458</v>
      </c>
      <c r="F365" s="27" t="s">
        <v>1246</v>
      </c>
      <c r="G365" s="39" t="s">
        <v>568</v>
      </c>
      <c r="H365" s="40">
        <v>415815029</v>
      </c>
      <c r="I365" s="80">
        <v>0</v>
      </c>
      <c r="J365" s="46">
        <v>79.59</v>
      </c>
      <c r="K365" s="29">
        <f t="shared" si="20"/>
        <v>0</v>
      </c>
      <c r="L365" s="28">
        <f t="shared" si="22"/>
        <v>92.324399999999997</v>
      </c>
      <c r="M365" s="30">
        <f t="shared" si="23"/>
        <v>0</v>
      </c>
    </row>
    <row r="366" spans="1:13" x14ac:dyDescent="0.25">
      <c r="A366" s="26" t="s">
        <v>1430</v>
      </c>
      <c r="B366" s="25" t="s">
        <v>1395</v>
      </c>
      <c r="C366" s="26" t="str">
        <f t="shared" si="21"/>
        <v>A5432</v>
      </c>
      <c r="D366" s="26">
        <v>2</v>
      </c>
      <c r="E366" s="75" t="s">
        <v>458</v>
      </c>
      <c r="F366" s="27" t="s">
        <v>1247</v>
      </c>
      <c r="G366" s="39" t="s">
        <v>569</v>
      </c>
      <c r="H366" s="40">
        <v>415815030</v>
      </c>
      <c r="I366" s="80">
        <v>0</v>
      </c>
      <c r="J366" s="46">
        <v>79.59</v>
      </c>
      <c r="K366" s="29">
        <f t="shared" si="20"/>
        <v>0</v>
      </c>
      <c r="L366" s="28">
        <f t="shared" si="22"/>
        <v>92.324399999999997</v>
      </c>
      <c r="M366" s="30">
        <f t="shared" si="23"/>
        <v>0</v>
      </c>
    </row>
    <row r="367" spans="1:13" x14ac:dyDescent="0.25">
      <c r="A367" s="26" t="s">
        <v>1430</v>
      </c>
      <c r="B367" s="25" t="s">
        <v>1395</v>
      </c>
      <c r="C367" s="26" t="str">
        <f t="shared" si="21"/>
        <v>A5432</v>
      </c>
      <c r="D367" s="26">
        <v>3</v>
      </c>
      <c r="E367" s="75" t="s">
        <v>458</v>
      </c>
      <c r="F367" s="27" t="s">
        <v>1248</v>
      </c>
      <c r="G367" s="39" t="s">
        <v>570</v>
      </c>
      <c r="H367" s="40">
        <v>415815031</v>
      </c>
      <c r="I367" s="80">
        <v>0</v>
      </c>
      <c r="J367" s="46">
        <v>79.59</v>
      </c>
      <c r="K367" s="29">
        <f t="shared" si="20"/>
        <v>0</v>
      </c>
      <c r="L367" s="28">
        <f t="shared" si="22"/>
        <v>92.324399999999997</v>
      </c>
      <c r="M367" s="30">
        <f t="shared" si="23"/>
        <v>0</v>
      </c>
    </row>
    <row r="368" spans="1:13" x14ac:dyDescent="0.25">
      <c r="A368" s="26" t="s">
        <v>1430</v>
      </c>
      <c r="B368" s="25" t="s">
        <v>1395</v>
      </c>
      <c r="C368" s="26" t="str">
        <f t="shared" si="21"/>
        <v>A5432</v>
      </c>
      <c r="D368" s="26">
        <v>4</v>
      </c>
      <c r="E368" s="75" t="s">
        <v>458</v>
      </c>
      <c r="F368" s="27" t="s">
        <v>1249</v>
      </c>
      <c r="G368" s="39" t="s">
        <v>571</v>
      </c>
      <c r="H368" s="40">
        <v>415815032</v>
      </c>
      <c r="I368" s="80">
        <v>0</v>
      </c>
      <c r="J368" s="46">
        <v>79.59</v>
      </c>
      <c r="K368" s="29">
        <f t="shared" si="20"/>
        <v>0</v>
      </c>
      <c r="L368" s="28">
        <f t="shared" si="22"/>
        <v>92.324399999999997</v>
      </c>
      <c r="M368" s="30">
        <f t="shared" si="23"/>
        <v>0</v>
      </c>
    </row>
    <row r="369" spans="1:13" ht="24" x14ac:dyDescent="0.25">
      <c r="A369" s="26" t="s">
        <v>1430</v>
      </c>
      <c r="B369" s="25" t="s">
        <v>1395</v>
      </c>
      <c r="C369" s="26" t="str">
        <f t="shared" si="21"/>
        <v>05717</v>
      </c>
      <c r="D369" s="26">
        <v>1</v>
      </c>
      <c r="E369" s="75" t="s">
        <v>1473</v>
      </c>
      <c r="F369" s="27" t="s">
        <v>1246</v>
      </c>
      <c r="G369" s="39" t="s">
        <v>1479</v>
      </c>
      <c r="H369" s="40">
        <v>447436001</v>
      </c>
      <c r="I369" s="80">
        <v>0</v>
      </c>
      <c r="J369" s="46">
        <v>79.59</v>
      </c>
      <c r="K369" s="29">
        <f t="shared" si="20"/>
        <v>0</v>
      </c>
      <c r="L369" s="28">
        <f t="shared" si="22"/>
        <v>92.324399999999997</v>
      </c>
      <c r="M369" s="30">
        <f t="shared" si="23"/>
        <v>0</v>
      </c>
    </row>
    <row r="370" spans="1:13" ht="24" x14ac:dyDescent="0.25">
      <c r="A370" s="26" t="s">
        <v>1430</v>
      </c>
      <c r="B370" s="25" t="s">
        <v>1395</v>
      </c>
      <c r="C370" s="26" t="str">
        <f t="shared" si="21"/>
        <v>05717</v>
      </c>
      <c r="D370" s="26">
        <v>2</v>
      </c>
      <c r="E370" s="75" t="s">
        <v>826</v>
      </c>
      <c r="F370" s="27" t="s">
        <v>1247</v>
      </c>
      <c r="G370" s="39" t="s">
        <v>1480</v>
      </c>
      <c r="H370" s="40">
        <v>447436002</v>
      </c>
      <c r="I370" s="80">
        <v>0</v>
      </c>
      <c r="J370" s="46">
        <v>79.59</v>
      </c>
      <c r="K370" s="29">
        <f t="shared" si="20"/>
        <v>0</v>
      </c>
      <c r="L370" s="28">
        <f t="shared" si="22"/>
        <v>92.324399999999997</v>
      </c>
      <c r="M370" s="30">
        <f t="shared" si="23"/>
        <v>0</v>
      </c>
    </row>
    <row r="371" spans="1:13" ht="24" x14ac:dyDescent="0.25">
      <c r="A371" s="26" t="s">
        <v>1430</v>
      </c>
      <c r="B371" s="25" t="s">
        <v>1395</v>
      </c>
      <c r="C371" s="26" t="str">
        <f t="shared" si="21"/>
        <v>05717</v>
      </c>
      <c r="D371" s="26">
        <v>3</v>
      </c>
      <c r="E371" s="75" t="s">
        <v>826</v>
      </c>
      <c r="F371" s="27" t="s">
        <v>1248</v>
      </c>
      <c r="G371" s="39" t="s">
        <v>1481</v>
      </c>
      <c r="H371" s="40">
        <v>447436003</v>
      </c>
      <c r="I371" s="80">
        <v>0</v>
      </c>
      <c r="J371" s="46">
        <v>79.59</v>
      </c>
      <c r="K371" s="29">
        <f t="shared" si="20"/>
        <v>0</v>
      </c>
      <c r="L371" s="28">
        <f t="shared" si="22"/>
        <v>92.324399999999997</v>
      </c>
      <c r="M371" s="30">
        <f t="shared" si="23"/>
        <v>0</v>
      </c>
    </row>
    <row r="372" spans="1:13" ht="24" x14ac:dyDescent="0.25">
      <c r="A372" s="26" t="s">
        <v>1430</v>
      </c>
      <c r="B372" s="25" t="s">
        <v>1395</v>
      </c>
      <c r="C372" s="26" t="str">
        <f t="shared" si="21"/>
        <v>05717</v>
      </c>
      <c r="D372" s="26">
        <v>4</v>
      </c>
      <c r="E372" s="75" t="s">
        <v>826</v>
      </c>
      <c r="F372" s="27" t="s">
        <v>1249</v>
      </c>
      <c r="G372" s="39" t="s">
        <v>1482</v>
      </c>
      <c r="H372" s="40">
        <v>447436004</v>
      </c>
      <c r="I372" s="80">
        <v>0</v>
      </c>
      <c r="J372" s="46">
        <v>79.59</v>
      </c>
      <c r="K372" s="29">
        <f t="shared" si="20"/>
        <v>0</v>
      </c>
      <c r="L372" s="28">
        <f t="shared" si="22"/>
        <v>92.324399999999997</v>
      </c>
      <c r="M372" s="30">
        <f t="shared" si="23"/>
        <v>0</v>
      </c>
    </row>
    <row r="373" spans="1:13" x14ac:dyDescent="0.25">
      <c r="A373" s="26" t="s">
        <v>1430</v>
      </c>
      <c r="B373" s="25" t="s">
        <v>1395</v>
      </c>
      <c r="C373" s="26" t="str">
        <f t="shared" si="21"/>
        <v>D5835</v>
      </c>
      <c r="D373" s="26">
        <v>1</v>
      </c>
      <c r="E373" s="75" t="s">
        <v>731</v>
      </c>
      <c r="F373" s="27" t="s">
        <v>1246</v>
      </c>
      <c r="G373" s="39" t="s">
        <v>962</v>
      </c>
      <c r="H373" s="40">
        <v>454210001</v>
      </c>
      <c r="I373" s="80">
        <v>0</v>
      </c>
      <c r="J373" s="46">
        <v>79.59</v>
      </c>
      <c r="K373" s="29">
        <f t="shared" si="20"/>
        <v>0</v>
      </c>
      <c r="L373" s="28">
        <f t="shared" si="22"/>
        <v>92.324399999999997</v>
      </c>
      <c r="M373" s="30">
        <f t="shared" si="23"/>
        <v>0</v>
      </c>
    </row>
    <row r="374" spans="1:13" x14ac:dyDescent="0.25">
      <c r="A374" s="26" t="s">
        <v>1430</v>
      </c>
      <c r="B374" s="25" t="s">
        <v>1395</v>
      </c>
      <c r="C374" s="26" t="str">
        <f t="shared" si="21"/>
        <v>D5835</v>
      </c>
      <c r="D374" s="26">
        <v>2</v>
      </c>
      <c r="E374" s="75" t="s">
        <v>731</v>
      </c>
      <c r="F374" s="27" t="s">
        <v>1247</v>
      </c>
      <c r="G374" s="39" t="s">
        <v>963</v>
      </c>
      <c r="H374" s="40">
        <v>454210002</v>
      </c>
      <c r="I374" s="80">
        <v>0</v>
      </c>
      <c r="J374" s="46">
        <v>79.59</v>
      </c>
      <c r="K374" s="29">
        <f t="shared" si="20"/>
        <v>0</v>
      </c>
      <c r="L374" s="28">
        <f t="shared" si="22"/>
        <v>92.324399999999997</v>
      </c>
      <c r="M374" s="30">
        <f t="shared" si="23"/>
        <v>0</v>
      </c>
    </row>
    <row r="375" spans="1:13" x14ac:dyDescent="0.25">
      <c r="A375" s="26" t="s">
        <v>1430</v>
      </c>
      <c r="B375" s="25" t="s">
        <v>1395</v>
      </c>
      <c r="C375" s="26" t="str">
        <f t="shared" si="21"/>
        <v>D5835</v>
      </c>
      <c r="D375" s="26">
        <v>3</v>
      </c>
      <c r="E375" s="75" t="s">
        <v>731</v>
      </c>
      <c r="F375" s="27" t="s">
        <v>1248</v>
      </c>
      <c r="G375" s="39" t="s">
        <v>964</v>
      </c>
      <c r="H375" s="40">
        <v>454210003</v>
      </c>
      <c r="I375" s="80">
        <v>0</v>
      </c>
      <c r="J375" s="46">
        <v>79.59</v>
      </c>
      <c r="K375" s="29">
        <f t="shared" si="20"/>
        <v>0</v>
      </c>
      <c r="L375" s="28">
        <f t="shared" si="22"/>
        <v>92.324399999999997</v>
      </c>
      <c r="M375" s="30">
        <f t="shared" si="23"/>
        <v>0</v>
      </c>
    </row>
    <row r="376" spans="1:13" x14ac:dyDescent="0.25">
      <c r="A376" s="26" t="s">
        <v>1430</v>
      </c>
      <c r="B376" s="25" t="s">
        <v>1395</v>
      </c>
      <c r="C376" s="26" t="str">
        <f t="shared" si="21"/>
        <v>D5835</v>
      </c>
      <c r="D376" s="26">
        <v>4</v>
      </c>
      <c r="E376" s="75" t="s">
        <v>731</v>
      </c>
      <c r="F376" s="27" t="s">
        <v>1249</v>
      </c>
      <c r="G376" s="39" t="s">
        <v>965</v>
      </c>
      <c r="H376" s="40">
        <v>454210004</v>
      </c>
      <c r="I376" s="80">
        <v>0</v>
      </c>
      <c r="J376" s="46">
        <v>79.59</v>
      </c>
      <c r="K376" s="29">
        <f t="shared" si="20"/>
        <v>0</v>
      </c>
      <c r="L376" s="28">
        <f t="shared" si="22"/>
        <v>92.324399999999997</v>
      </c>
      <c r="M376" s="30">
        <f t="shared" si="23"/>
        <v>0</v>
      </c>
    </row>
    <row r="377" spans="1:13" x14ac:dyDescent="0.25">
      <c r="A377" s="26" t="s">
        <v>1431</v>
      </c>
      <c r="B377" s="25" t="s">
        <v>1396</v>
      </c>
      <c r="C377" s="26" t="str">
        <f t="shared" si="21"/>
        <v>00207</v>
      </c>
      <c r="D377" s="26">
        <v>1</v>
      </c>
      <c r="E377" s="75" t="s">
        <v>447</v>
      </c>
      <c r="F377" s="27" t="s">
        <v>1233</v>
      </c>
      <c r="G377" s="39" t="s">
        <v>212</v>
      </c>
      <c r="H377" s="40">
        <v>416012001</v>
      </c>
      <c r="I377" s="80">
        <v>0</v>
      </c>
      <c r="J377" s="46">
        <v>53.5</v>
      </c>
      <c r="K377" s="29">
        <f t="shared" si="20"/>
        <v>0</v>
      </c>
      <c r="L377" s="28">
        <f t="shared" si="22"/>
        <v>62.059999999999995</v>
      </c>
      <c r="M377" s="30">
        <f t="shared" si="23"/>
        <v>0</v>
      </c>
    </row>
    <row r="378" spans="1:13" x14ac:dyDescent="0.25">
      <c r="A378" s="26" t="s">
        <v>1431</v>
      </c>
      <c r="B378" s="25" t="s">
        <v>1396</v>
      </c>
      <c r="C378" s="26" t="str">
        <f t="shared" si="21"/>
        <v>00207</v>
      </c>
      <c r="D378" s="26">
        <v>2</v>
      </c>
      <c r="E378" s="75" t="s">
        <v>447</v>
      </c>
      <c r="F378" s="27" t="s">
        <v>1234</v>
      </c>
      <c r="G378" s="39" t="s">
        <v>214</v>
      </c>
      <c r="H378" s="40">
        <v>416012005</v>
      </c>
      <c r="I378" s="80">
        <v>0</v>
      </c>
      <c r="J378" s="46">
        <v>53.5</v>
      </c>
      <c r="K378" s="29">
        <f t="shared" si="20"/>
        <v>0</v>
      </c>
      <c r="L378" s="28">
        <f t="shared" si="22"/>
        <v>62.059999999999995</v>
      </c>
      <c r="M378" s="30">
        <f t="shared" si="23"/>
        <v>0</v>
      </c>
    </row>
    <row r="379" spans="1:13" x14ac:dyDescent="0.25">
      <c r="A379" s="26" t="s">
        <v>1431</v>
      </c>
      <c r="B379" s="25" t="s">
        <v>1396</v>
      </c>
      <c r="C379" s="26" t="str">
        <f t="shared" si="21"/>
        <v>00207</v>
      </c>
      <c r="D379" s="26">
        <v>3</v>
      </c>
      <c r="E379" s="75" t="s">
        <v>447</v>
      </c>
      <c r="F379" s="27" t="s">
        <v>1235</v>
      </c>
      <c r="G379" s="39" t="s">
        <v>213</v>
      </c>
      <c r="H379" s="40">
        <v>416012003</v>
      </c>
      <c r="I379" s="80">
        <v>0</v>
      </c>
      <c r="J379" s="46">
        <v>53.5</v>
      </c>
      <c r="K379" s="29">
        <f t="shared" si="20"/>
        <v>0</v>
      </c>
      <c r="L379" s="28">
        <f t="shared" si="22"/>
        <v>62.059999999999995</v>
      </c>
      <c r="M379" s="30">
        <f t="shared" si="23"/>
        <v>0</v>
      </c>
    </row>
    <row r="380" spans="1:13" x14ac:dyDescent="0.25">
      <c r="A380" s="26" t="s">
        <v>1431</v>
      </c>
      <c r="B380" s="25" t="s">
        <v>1396</v>
      </c>
      <c r="C380" s="26" t="str">
        <f t="shared" si="21"/>
        <v>00207</v>
      </c>
      <c r="D380" s="26">
        <v>4</v>
      </c>
      <c r="E380" s="75" t="s">
        <v>447</v>
      </c>
      <c r="F380" s="27" t="s">
        <v>1245</v>
      </c>
      <c r="G380" s="39" t="s">
        <v>215</v>
      </c>
      <c r="H380" s="40">
        <v>416012007</v>
      </c>
      <c r="I380" s="80">
        <v>0</v>
      </c>
      <c r="J380" s="46">
        <v>53.5</v>
      </c>
      <c r="K380" s="29">
        <f t="shared" si="20"/>
        <v>0</v>
      </c>
      <c r="L380" s="28">
        <f t="shared" si="22"/>
        <v>62.059999999999995</v>
      </c>
      <c r="M380" s="30">
        <f t="shared" si="23"/>
        <v>0</v>
      </c>
    </row>
    <row r="381" spans="1:13" x14ac:dyDescent="0.25">
      <c r="A381" s="26" t="s">
        <v>1431</v>
      </c>
      <c r="B381" s="25" t="s">
        <v>1396</v>
      </c>
      <c r="C381" s="26" t="str">
        <f t="shared" si="21"/>
        <v>04000</v>
      </c>
      <c r="D381" s="26">
        <v>1</v>
      </c>
      <c r="E381" s="75" t="s">
        <v>450</v>
      </c>
      <c r="F381" s="27" t="s">
        <v>1233</v>
      </c>
      <c r="G381" s="39" t="s">
        <v>216</v>
      </c>
      <c r="H381" s="40">
        <v>416012009</v>
      </c>
      <c r="I381" s="80">
        <v>0</v>
      </c>
      <c r="J381" s="46">
        <v>67</v>
      </c>
      <c r="K381" s="29">
        <f t="shared" si="20"/>
        <v>0</v>
      </c>
      <c r="L381" s="28">
        <f t="shared" si="22"/>
        <v>77.72</v>
      </c>
      <c r="M381" s="30">
        <f t="shared" si="23"/>
        <v>0</v>
      </c>
    </row>
    <row r="382" spans="1:13" x14ac:dyDescent="0.25">
      <c r="A382" s="26" t="s">
        <v>1431</v>
      </c>
      <c r="B382" s="25" t="s">
        <v>1396</v>
      </c>
      <c r="C382" s="26" t="str">
        <f t="shared" si="21"/>
        <v>04000</v>
      </c>
      <c r="D382" s="26">
        <v>2</v>
      </c>
      <c r="E382" s="75" t="s">
        <v>450</v>
      </c>
      <c r="F382" s="27" t="s">
        <v>1234</v>
      </c>
      <c r="G382" s="39" t="s">
        <v>218</v>
      </c>
      <c r="H382" s="40">
        <v>416012010</v>
      </c>
      <c r="I382" s="80">
        <v>0</v>
      </c>
      <c r="J382" s="46">
        <v>67</v>
      </c>
      <c r="K382" s="29">
        <f t="shared" si="20"/>
        <v>0</v>
      </c>
      <c r="L382" s="28">
        <f t="shared" si="22"/>
        <v>77.72</v>
      </c>
      <c r="M382" s="30">
        <f t="shared" si="23"/>
        <v>0</v>
      </c>
    </row>
    <row r="383" spans="1:13" x14ac:dyDescent="0.25">
      <c r="A383" s="26" t="s">
        <v>1431</v>
      </c>
      <c r="B383" s="25" t="s">
        <v>1396</v>
      </c>
      <c r="C383" s="26" t="str">
        <f t="shared" si="21"/>
        <v>04000</v>
      </c>
      <c r="D383" s="26">
        <v>3</v>
      </c>
      <c r="E383" s="75" t="s">
        <v>450</v>
      </c>
      <c r="F383" s="27" t="s">
        <v>1235</v>
      </c>
      <c r="G383" s="39" t="s">
        <v>217</v>
      </c>
      <c r="H383" s="40">
        <v>416012011</v>
      </c>
      <c r="I383" s="80">
        <v>0</v>
      </c>
      <c r="J383" s="46">
        <v>67</v>
      </c>
      <c r="K383" s="29">
        <f t="shared" si="20"/>
        <v>0</v>
      </c>
      <c r="L383" s="28">
        <f t="shared" si="22"/>
        <v>77.72</v>
      </c>
      <c r="M383" s="30">
        <f t="shared" si="23"/>
        <v>0</v>
      </c>
    </row>
    <row r="384" spans="1:13" x14ac:dyDescent="0.25">
      <c r="A384" s="26" t="s">
        <v>1431</v>
      </c>
      <c r="B384" s="25" t="s">
        <v>1396</v>
      </c>
      <c r="C384" s="26" t="str">
        <f t="shared" si="21"/>
        <v>04000</v>
      </c>
      <c r="D384" s="26">
        <v>4</v>
      </c>
      <c r="E384" s="75" t="s">
        <v>450</v>
      </c>
      <c r="F384" s="27" t="s">
        <v>1245</v>
      </c>
      <c r="G384" s="39" t="s">
        <v>219</v>
      </c>
      <c r="H384" s="40">
        <v>416012012</v>
      </c>
      <c r="I384" s="80">
        <v>0</v>
      </c>
      <c r="J384" s="46">
        <v>67</v>
      </c>
      <c r="K384" s="29">
        <f t="shared" si="20"/>
        <v>0</v>
      </c>
      <c r="L384" s="28">
        <f t="shared" si="22"/>
        <v>77.72</v>
      </c>
      <c r="M384" s="30">
        <f t="shared" si="23"/>
        <v>0</v>
      </c>
    </row>
    <row r="385" spans="1:13" x14ac:dyDescent="0.25">
      <c r="A385" s="26" t="s">
        <v>1431</v>
      </c>
      <c r="B385" s="25" t="s">
        <v>1396</v>
      </c>
      <c r="C385" s="26" t="str">
        <f t="shared" si="21"/>
        <v>05264</v>
      </c>
      <c r="D385" s="26">
        <v>1</v>
      </c>
      <c r="E385" s="75" t="s">
        <v>451</v>
      </c>
      <c r="F385" s="27" t="s">
        <v>1233</v>
      </c>
      <c r="G385" s="39" t="s">
        <v>220</v>
      </c>
      <c r="H385" s="40">
        <v>416012013</v>
      </c>
      <c r="I385" s="80">
        <v>0</v>
      </c>
      <c r="J385" s="46">
        <v>67</v>
      </c>
      <c r="K385" s="29">
        <f t="shared" si="20"/>
        <v>0</v>
      </c>
      <c r="L385" s="28">
        <f t="shared" si="22"/>
        <v>77.72</v>
      </c>
      <c r="M385" s="30">
        <f t="shared" si="23"/>
        <v>0</v>
      </c>
    </row>
    <row r="386" spans="1:13" x14ac:dyDescent="0.25">
      <c r="A386" s="26" t="s">
        <v>1431</v>
      </c>
      <c r="B386" s="25" t="s">
        <v>1396</v>
      </c>
      <c r="C386" s="26" t="str">
        <f t="shared" si="21"/>
        <v>05264</v>
      </c>
      <c r="D386" s="26">
        <v>2</v>
      </c>
      <c r="E386" s="75" t="s">
        <v>451</v>
      </c>
      <c r="F386" s="27" t="s">
        <v>1234</v>
      </c>
      <c r="G386" s="39" t="s">
        <v>222</v>
      </c>
      <c r="H386" s="40">
        <v>416012017</v>
      </c>
      <c r="I386" s="80">
        <v>0</v>
      </c>
      <c r="J386" s="46">
        <v>67</v>
      </c>
      <c r="K386" s="29">
        <f t="shared" si="20"/>
        <v>0</v>
      </c>
      <c r="L386" s="28">
        <f t="shared" si="22"/>
        <v>77.72</v>
      </c>
      <c r="M386" s="30">
        <f t="shared" si="23"/>
        <v>0</v>
      </c>
    </row>
    <row r="387" spans="1:13" x14ac:dyDescent="0.25">
      <c r="A387" s="26" t="s">
        <v>1431</v>
      </c>
      <c r="B387" s="25" t="s">
        <v>1396</v>
      </c>
      <c r="C387" s="26" t="str">
        <f t="shared" si="21"/>
        <v>05264</v>
      </c>
      <c r="D387" s="26">
        <v>3</v>
      </c>
      <c r="E387" s="75" t="s">
        <v>451</v>
      </c>
      <c r="F387" s="27" t="s">
        <v>1235</v>
      </c>
      <c r="G387" s="39" t="s">
        <v>221</v>
      </c>
      <c r="H387" s="40">
        <v>416012015</v>
      </c>
      <c r="I387" s="80">
        <v>0</v>
      </c>
      <c r="J387" s="46">
        <v>67</v>
      </c>
      <c r="K387" s="29">
        <f t="shared" si="20"/>
        <v>0</v>
      </c>
      <c r="L387" s="28">
        <f t="shared" si="22"/>
        <v>77.72</v>
      </c>
      <c r="M387" s="30">
        <f t="shared" si="23"/>
        <v>0</v>
      </c>
    </row>
    <row r="388" spans="1:13" x14ac:dyDescent="0.25">
      <c r="A388" s="26" t="s">
        <v>1431</v>
      </c>
      <c r="B388" s="25" t="s">
        <v>1396</v>
      </c>
      <c r="C388" s="26" t="str">
        <f t="shared" si="21"/>
        <v>05264</v>
      </c>
      <c r="D388" s="26">
        <v>4</v>
      </c>
      <c r="E388" s="75" t="s">
        <v>451</v>
      </c>
      <c r="F388" s="27" t="s">
        <v>1245</v>
      </c>
      <c r="G388" s="39" t="s">
        <v>223</v>
      </c>
      <c r="H388" s="40">
        <v>416012019</v>
      </c>
      <c r="I388" s="80">
        <v>0</v>
      </c>
      <c r="J388" s="46">
        <v>67</v>
      </c>
      <c r="K388" s="29">
        <f t="shared" si="20"/>
        <v>0</v>
      </c>
      <c r="L388" s="28">
        <f t="shared" si="22"/>
        <v>77.72</v>
      </c>
      <c r="M388" s="30">
        <f t="shared" si="23"/>
        <v>0</v>
      </c>
    </row>
    <row r="389" spans="1:13" x14ac:dyDescent="0.25">
      <c r="A389" s="26" t="s">
        <v>1431</v>
      </c>
      <c r="B389" s="25" t="s">
        <v>1396</v>
      </c>
      <c r="C389" s="26" t="str">
        <f t="shared" si="21"/>
        <v>05172</v>
      </c>
      <c r="D389" s="26">
        <v>1</v>
      </c>
      <c r="E389" s="75" t="s">
        <v>454</v>
      </c>
      <c r="F389" s="27" t="s">
        <v>1233</v>
      </c>
      <c r="G389" s="39" t="s">
        <v>224</v>
      </c>
      <c r="H389" s="40">
        <v>416012002</v>
      </c>
      <c r="I389" s="80">
        <v>0</v>
      </c>
      <c r="J389" s="46">
        <v>67</v>
      </c>
      <c r="K389" s="29">
        <f t="shared" si="20"/>
        <v>0</v>
      </c>
      <c r="L389" s="28">
        <f t="shared" si="22"/>
        <v>77.72</v>
      </c>
      <c r="M389" s="30">
        <f t="shared" si="23"/>
        <v>0</v>
      </c>
    </row>
    <row r="390" spans="1:13" x14ac:dyDescent="0.25">
      <c r="A390" s="26" t="s">
        <v>1431</v>
      </c>
      <c r="B390" s="25" t="s">
        <v>1396</v>
      </c>
      <c r="C390" s="26" t="str">
        <f t="shared" si="21"/>
        <v>05172</v>
      </c>
      <c r="D390" s="26">
        <v>2</v>
      </c>
      <c r="E390" s="75" t="s">
        <v>454</v>
      </c>
      <c r="F390" s="27" t="s">
        <v>1234</v>
      </c>
      <c r="G390" s="39" t="s">
        <v>226</v>
      </c>
      <c r="H390" s="40">
        <v>416012006</v>
      </c>
      <c r="I390" s="80">
        <v>0</v>
      </c>
      <c r="J390" s="46">
        <v>67</v>
      </c>
      <c r="K390" s="29">
        <f t="shared" si="20"/>
        <v>0</v>
      </c>
      <c r="L390" s="28">
        <f t="shared" si="22"/>
        <v>77.72</v>
      </c>
      <c r="M390" s="30">
        <f t="shared" si="23"/>
        <v>0</v>
      </c>
    </row>
    <row r="391" spans="1:13" x14ac:dyDescent="0.25">
      <c r="A391" s="26" t="s">
        <v>1431</v>
      </c>
      <c r="B391" s="25" t="s">
        <v>1396</v>
      </c>
      <c r="C391" s="26" t="str">
        <f t="shared" si="21"/>
        <v>05172</v>
      </c>
      <c r="D391" s="26">
        <v>3</v>
      </c>
      <c r="E391" s="75" t="s">
        <v>454</v>
      </c>
      <c r="F391" s="27" t="s">
        <v>1235</v>
      </c>
      <c r="G391" s="39" t="s">
        <v>225</v>
      </c>
      <c r="H391" s="40">
        <v>416012004</v>
      </c>
      <c r="I391" s="80">
        <v>0</v>
      </c>
      <c r="J391" s="46">
        <v>67</v>
      </c>
      <c r="K391" s="29">
        <f t="shared" ref="K391:K454" si="24">I391*J391</f>
        <v>0</v>
      </c>
      <c r="L391" s="28">
        <f t="shared" si="22"/>
        <v>77.72</v>
      </c>
      <c r="M391" s="30">
        <f t="shared" si="23"/>
        <v>0</v>
      </c>
    </row>
    <row r="392" spans="1:13" x14ac:dyDescent="0.25">
      <c r="A392" s="26" t="s">
        <v>1431</v>
      </c>
      <c r="B392" s="25" t="s">
        <v>1396</v>
      </c>
      <c r="C392" s="26" t="str">
        <f t="shared" ref="C392:C455" si="25">RIGHT(G392,5)</f>
        <v>05172</v>
      </c>
      <c r="D392" s="26">
        <v>4</v>
      </c>
      <c r="E392" s="75" t="s">
        <v>454</v>
      </c>
      <c r="F392" s="27" t="s">
        <v>1245</v>
      </c>
      <c r="G392" s="39" t="s">
        <v>227</v>
      </c>
      <c r="H392" s="40">
        <v>416012008</v>
      </c>
      <c r="I392" s="80">
        <v>0</v>
      </c>
      <c r="J392" s="46">
        <v>67</v>
      </c>
      <c r="K392" s="29">
        <f t="shared" si="24"/>
        <v>0</v>
      </c>
      <c r="L392" s="28">
        <f t="shared" ref="L392:L455" si="26">+J392*1.16</f>
        <v>77.72</v>
      </c>
      <c r="M392" s="30">
        <f t="shared" ref="M392:M455" si="27">+I392*L392</f>
        <v>0</v>
      </c>
    </row>
    <row r="393" spans="1:13" x14ac:dyDescent="0.25">
      <c r="A393" s="26" t="s">
        <v>1431</v>
      </c>
      <c r="B393" s="25" t="s">
        <v>1396</v>
      </c>
      <c r="C393" s="26" t="str">
        <f t="shared" si="25"/>
        <v>05508</v>
      </c>
      <c r="D393" s="26">
        <v>1</v>
      </c>
      <c r="E393" s="75" t="s">
        <v>455</v>
      </c>
      <c r="F393" s="27" t="s">
        <v>1233</v>
      </c>
      <c r="G393" s="39" t="s">
        <v>228</v>
      </c>
      <c r="H393" s="40">
        <v>416012014</v>
      </c>
      <c r="I393" s="80">
        <v>0</v>
      </c>
      <c r="J393" s="46">
        <v>67</v>
      </c>
      <c r="K393" s="29">
        <f t="shared" si="24"/>
        <v>0</v>
      </c>
      <c r="L393" s="28">
        <f t="shared" si="26"/>
        <v>77.72</v>
      </c>
      <c r="M393" s="30">
        <f t="shared" si="27"/>
        <v>0</v>
      </c>
    </row>
    <row r="394" spans="1:13" x14ac:dyDescent="0.25">
      <c r="A394" s="26" t="s">
        <v>1431</v>
      </c>
      <c r="B394" s="25" t="s">
        <v>1396</v>
      </c>
      <c r="C394" s="26" t="str">
        <f t="shared" si="25"/>
        <v>05508</v>
      </c>
      <c r="D394" s="26">
        <v>2</v>
      </c>
      <c r="E394" s="75" t="s">
        <v>455</v>
      </c>
      <c r="F394" s="27" t="s">
        <v>1234</v>
      </c>
      <c r="G394" s="39" t="s">
        <v>230</v>
      </c>
      <c r="H394" s="40">
        <v>416012018</v>
      </c>
      <c r="I394" s="80">
        <v>0</v>
      </c>
      <c r="J394" s="46">
        <v>67</v>
      </c>
      <c r="K394" s="29">
        <f t="shared" si="24"/>
        <v>0</v>
      </c>
      <c r="L394" s="28">
        <f t="shared" si="26"/>
        <v>77.72</v>
      </c>
      <c r="M394" s="30">
        <f t="shared" si="27"/>
        <v>0</v>
      </c>
    </row>
    <row r="395" spans="1:13" x14ac:dyDescent="0.25">
      <c r="A395" s="26" t="s">
        <v>1431</v>
      </c>
      <c r="B395" s="25" t="s">
        <v>1396</v>
      </c>
      <c r="C395" s="26" t="str">
        <f t="shared" si="25"/>
        <v>05508</v>
      </c>
      <c r="D395" s="26">
        <v>3</v>
      </c>
      <c r="E395" s="75" t="s">
        <v>455</v>
      </c>
      <c r="F395" s="27" t="s">
        <v>1235</v>
      </c>
      <c r="G395" s="39" t="s">
        <v>229</v>
      </c>
      <c r="H395" s="40">
        <v>416012016</v>
      </c>
      <c r="I395" s="80">
        <v>0</v>
      </c>
      <c r="J395" s="46">
        <v>67</v>
      </c>
      <c r="K395" s="29">
        <f t="shared" si="24"/>
        <v>0</v>
      </c>
      <c r="L395" s="28">
        <f t="shared" si="26"/>
        <v>77.72</v>
      </c>
      <c r="M395" s="30">
        <f t="shared" si="27"/>
        <v>0</v>
      </c>
    </row>
    <row r="396" spans="1:13" x14ac:dyDescent="0.25">
      <c r="A396" s="26" t="s">
        <v>1431</v>
      </c>
      <c r="B396" s="25" t="s">
        <v>1396</v>
      </c>
      <c r="C396" s="26" t="str">
        <f t="shared" si="25"/>
        <v>05508</v>
      </c>
      <c r="D396" s="26">
        <v>4</v>
      </c>
      <c r="E396" s="75" t="s">
        <v>455</v>
      </c>
      <c r="F396" s="27" t="s">
        <v>1245</v>
      </c>
      <c r="G396" s="39" t="s">
        <v>231</v>
      </c>
      <c r="H396" s="40">
        <v>416012020</v>
      </c>
      <c r="I396" s="80">
        <v>0</v>
      </c>
      <c r="J396" s="46">
        <v>67</v>
      </c>
      <c r="K396" s="29">
        <f t="shared" si="24"/>
        <v>0</v>
      </c>
      <c r="L396" s="28">
        <f t="shared" si="26"/>
        <v>77.72</v>
      </c>
      <c r="M396" s="30">
        <f t="shared" si="27"/>
        <v>0</v>
      </c>
    </row>
    <row r="397" spans="1:13" ht="24" x14ac:dyDescent="0.25">
      <c r="A397" s="26" t="s">
        <v>1432</v>
      </c>
      <c r="B397" s="25" t="s">
        <v>1397</v>
      </c>
      <c r="C397" s="26" t="str">
        <f t="shared" si="25"/>
        <v>03415</v>
      </c>
      <c r="D397" s="26">
        <v>1</v>
      </c>
      <c r="E397" s="75" t="s">
        <v>821</v>
      </c>
      <c r="F397" s="27" t="s">
        <v>1246</v>
      </c>
      <c r="G397" s="39" t="s">
        <v>156</v>
      </c>
      <c r="H397" s="40">
        <v>415881045</v>
      </c>
      <c r="I397" s="80">
        <v>0</v>
      </c>
      <c r="J397" s="46">
        <v>39.840000000000003</v>
      </c>
      <c r="K397" s="29">
        <f t="shared" si="24"/>
        <v>0</v>
      </c>
      <c r="L397" s="28">
        <f t="shared" si="26"/>
        <v>46.214399999999998</v>
      </c>
      <c r="M397" s="30">
        <f t="shared" si="27"/>
        <v>0</v>
      </c>
    </row>
    <row r="398" spans="1:13" ht="24" x14ac:dyDescent="0.25">
      <c r="A398" s="26" t="s">
        <v>1432</v>
      </c>
      <c r="B398" s="25" t="s">
        <v>1397</v>
      </c>
      <c r="C398" s="26" t="str">
        <f t="shared" si="25"/>
        <v>03415</v>
      </c>
      <c r="D398" s="26">
        <v>2</v>
      </c>
      <c r="E398" s="75" t="s">
        <v>821</v>
      </c>
      <c r="F398" s="27" t="s">
        <v>1247</v>
      </c>
      <c r="G398" s="39" t="s">
        <v>157</v>
      </c>
      <c r="H398" s="40">
        <v>415881046</v>
      </c>
      <c r="I398" s="80">
        <v>0</v>
      </c>
      <c r="J398" s="46">
        <v>39.840000000000003</v>
      </c>
      <c r="K398" s="29">
        <f t="shared" si="24"/>
        <v>0</v>
      </c>
      <c r="L398" s="28">
        <f t="shared" si="26"/>
        <v>46.214399999999998</v>
      </c>
      <c r="M398" s="30">
        <f t="shared" si="27"/>
        <v>0</v>
      </c>
    </row>
    <row r="399" spans="1:13" ht="24" x14ac:dyDescent="0.25">
      <c r="A399" s="26" t="s">
        <v>1432</v>
      </c>
      <c r="B399" s="25" t="s">
        <v>1397</v>
      </c>
      <c r="C399" s="26" t="str">
        <f t="shared" si="25"/>
        <v>03415</v>
      </c>
      <c r="D399" s="26">
        <v>3</v>
      </c>
      <c r="E399" s="75" t="s">
        <v>821</v>
      </c>
      <c r="F399" s="27" t="s">
        <v>1248</v>
      </c>
      <c r="G399" s="39" t="s">
        <v>158</v>
      </c>
      <c r="H399" s="40">
        <v>415881047</v>
      </c>
      <c r="I399" s="80">
        <v>0</v>
      </c>
      <c r="J399" s="46">
        <v>39.840000000000003</v>
      </c>
      <c r="K399" s="29">
        <f t="shared" si="24"/>
        <v>0</v>
      </c>
      <c r="L399" s="28">
        <f t="shared" si="26"/>
        <v>46.214399999999998</v>
      </c>
      <c r="M399" s="30">
        <f t="shared" si="27"/>
        <v>0</v>
      </c>
    </row>
    <row r="400" spans="1:13" ht="24" x14ac:dyDescent="0.25">
      <c r="A400" s="26" t="s">
        <v>1432</v>
      </c>
      <c r="B400" s="25" t="s">
        <v>1397</v>
      </c>
      <c r="C400" s="26" t="str">
        <f t="shared" si="25"/>
        <v>03415</v>
      </c>
      <c r="D400" s="26">
        <v>4</v>
      </c>
      <c r="E400" s="75" t="s">
        <v>821</v>
      </c>
      <c r="F400" s="27" t="s">
        <v>1249</v>
      </c>
      <c r="G400" s="39" t="s">
        <v>159</v>
      </c>
      <c r="H400" s="40">
        <v>415881048</v>
      </c>
      <c r="I400" s="80">
        <v>0</v>
      </c>
      <c r="J400" s="46">
        <v>39.840000000000003</v>
      </c>
      <c r="K400" s="29">
        <f t="shared" si="24"/>
        <v>0</v>
      </c>
      <c r="L400" s="28">
        <f t="shared" si="26"/>
        <v>46.214399999999998</v>
      </c>
      <c r="M400" s="30">
        <f t="shared" si="27"/>
        <v>0</v>
      </c>
    </row>
    <row r="401" spans="1:13" ht="24" x14ac:dyDescent="0.25">
      <c r="A401" s="26" t="s">
        <v>1432</v>
      </c>
      <c r="B401" s="25" t="s">
        <v>1397</v>
      </c>
      <c r="C401" s="26" t="str">
        <f t="shared" si="25"/>
        <v>03339</v>
      </c>
      <c r="D401" s="26">
        <v>1</v>
      </c>
      <c r="E401" s="75" t="s">
        <v>459</v>
      </c>
      <c r="F401" s="27" t="s">
        <v>1246</v>
      </c>
      <c r="G401" s="39" t="s">
        <v>160</v>
      </c>
      <c r="H401" s="40">
        <v>415881049</v>
      </c>
      <c r="I401" s="80">
        <v>0</v>
      </c>
      <c r="J401" s="46">
        <v>39.840000000000003</v>
      </c>
      <c r="K401" s="29">
        <f t="shared" si="24"/>
        <v>0</v>
      </c>
      <c r="L401" s="28">
        <f t="shared" si="26"/>
        <v>46.214399999999998</v>
      </c>
      <c r="M401" s="30">
        <f t="shared" si="27"/>
        <v>0</v>
      </c>
    </row>
    <row r="402" spans="1:13" ht="24" x14ac:dyDescent="0.25">
      <c r="A402" s="26" t="s">
        <v>1432</v>
      </c>
      <c r="B402" s="25" t="s">
        <v>1397</v>
      </c>
      <c r="C402" s="26" t="str">
        <f t="shared" si="25"/>
        <v>03339</v>
      </c>
      <c r="D402" s="26">
        <v>2</v>
      </c>
      <c r="E402" s="75" t="s">
        <v>459</v>
      </c>
      <c r="F402" s="27" t="s">
        <v>1247</v>
      </c>
      <c r="G402" s="39" t="s">
        <v>161</v>
      </c>
      <c r="H402" s="40">
        <v>415881050</v>
      </c>
      <c r="I402" s="80">
        <v>0</v>
      </c>
      <c r="J402" s="46">
        <v>39.840000000000003</v>
      </c>
      <c r="K402" s="29">
        <f t="shared" si="24"/>
        <v>0</v>
      </c>
      <c r="L402" s="28">
        <f t="shared" si="26"/>
        <v>46.214399999999998</v>
      </c>
      <c r="M402" s="30">
        <f t="shared" si="27"/>
        <v>0</v>
      </c>
    </row>
    <row r="403" spans="1:13" ht="24" x14ac:dyDescent="0.25">
      <c r="A403" s="26" t="s">
        <v>1432</v>
      </c>
      <c r="B403" s="25" t="s">
        <v>1397</v>
      </c>
      <c r="C403" s="26" t="str">
        <f t="shared" si="25"/>
        <v>03339</v>
      </c>
      <c r="D403" s="26">
        <v>3</v>
      </c>
      <c r="E403" s="75" t="s">
        <v>459</v>
      </c>
      <c r="F403" s="27" t="s">
        <v>1248</v>
      </c>
      <c r="G403" s="39" t="s">
        <v>162</v>
      </c>
      <c r="H403" s="40">
        <v>415881051</v>
      </c>
      <c r="I403" s="80">
        <v>0</v>
      </c>
      <c r="J403" s="46">
        <v>39.840000000000003</v>
      </c>
      <c r="K403" s="29">
        <f t="shared" si="24"/>
        <v>0</v>
      </c>
      <c r="L403" s="28">
        <f t="shared" si="26"/>
        <v>46.214399999999998</v>
      </c>
      <c r="M403" s="30">
        <f t="shared" si="27"/>
        <v>0</v>
      </c>
    </row>
    <row r="404" spans="1:13" ht="24" x14ac:dyDescent="0.25">
      <c r="A404" s="26" t="s">
        <v>1432</v>
      </c>
      <c r="B404" s="25" t="s">
        <v>1397</v>
      </c>
      <c r="C404" s="26" t="str">
        <f t="shared" si="25"/>
        <v>03339</v>
      </c>
      <c r="D404" s="26">
        <v>4</v>
      </c>
      <c r="E404" s="75" t="s">
        <v>459</v>
      </c>
      <c r="F404" s="27" t="s">
        <v>1249</v>
      </c>
      <c r="G404" s="39" t="s">
        <v>163</v>
      </c>
      <c r="H404" s="40">
        <v>415881052</v>
      </c>
      <c r="I404" s="80">
        <v>0</v>
      </c>
      <c r="J404" s="46">
        <v>39.840000000000003</v>
      </c>
      <c r="K404" s="29">
        <f t="shared" si="24"/>
        <v>0</v>
      </c>
      <c r="L404" s="28">
        <f t="shared" si="26"/>
        <v>46.214399999999998</v>
      </c>
      <c r="M404" s="30">
        <f t="shared" si="27"/>
        <v>0</v>
      </c>
    </row>
    <row r="405" spans="1:13" x14ac:dyDescent="0.25">
      <c r="A405" s="26" t="s">
        <v>1432</v>
      </c>
      <c r="B405" s="25" t="s">
        <v>1397</v>
      </c>
      <c r="C405" s="26" t="str">
        <f t="shared" si="25"/>
        <v>00207</v>
      </c>
      <c r="D405" s="26">
        <v>1</v>
      </c>
      <c r="E405" s="75" t="s">
        <v>447</v>
      </c>
      <c r="F405" s="27" t="s">
        <v>1246</v>
      </c>
      <c r="G405" s="39" t="s">
        <v>164</v>
      </c>
      <c r="H405" s="40">
        <v>415881001</v>
      </c>
      <c r="I405" s="80">
        <v>0</v>
      </c>
      <c r="J405" s="46">
        <v>34</v>
      </c>
      <c r="K405" s="29">
        <f t="shared" si="24"/>
        <v>0</v>
      </c>
      <c r="L405" s="28">
        <f t="shared" si="26"/>
        <v>39.44</v>
      </c>
      <c r="M405" s="30">
        <f t="shared" si="27"/>
        <v>0</v>
      </c>
    </row>
    <row r="406" spans="1:13" x14ac:dyDescent="0.25">
      <c r="A406" s="26" t="s">
        <v>1432</v>
      </c>
      <c r="B406" s="25" t="s">
        <v>1397</v>
      </c>
      <c r="C406" s="26" t="str">
        <f t="shared" si="25"/>
        <v>00207</v>
      </c>
      <c r="D406" s="26">
        <v>2</v>
      </c>
      <c r="E406" s="75" t="s">
        <v>447</v>
      </c>
      <c r="F406" s="27" t="s">
        <v>1247</v>
      </c>
      <c r="G406" s="39" t="s">
        <v>165</v>
      </c>
      <c r="H406" s="40">
        <v>415881006</v>
      </c>
      <c r="I406" s="80">
        <v>0</v>
      </c>
      <c r="J406" s="46">
        <v>34</v>
      </c>
      <c r="K406" s="29">
        <f t="shared" si="24"/>
        <v>0</v>
      </c>
      <c r="L406" s="28">
        <f t="shared" si="26"/>
        <v>39.44</v>
      </c>
      <c r="M406" s="30">
        <f t="shared" si="27"/>
        <v>0</v>
      </c>
    </row>
    <row r="407" spans="1:13" x14ac:dyDescent="0.25">
      <c r="A407" s="26" t="s">
        <v>1432</v>
      </c>
      <c r="B407" s="25" t="s">
        <v>1397</v>
      </c>
      <c r="C407" s="26" t="str">
        <f t="shared" si="25"/>
        <v>00207</v>
      </c>
      <c r="D407" s="26">
        <v>3</v>
      </c>
      <c r="E407" s="75" t="s">
        <v>447</v>
      </c>
      <c r="F407" s="27" t="s">
        <v>1248</v>
      </c>
      <c r="G407" s="39" t="s">
        <v>166</v>
      </c>
      <c r="H407" s="40">
        <v>415881011</v>
      </c>
      <c r="I407" s="80">
        <v>0</v>
      </c>
      <c r="J407" s="46">
        <v>34</v>
      </c>
      <c r="K407" s="29">
        <f t="shared" si="24"/>
        <v>0</v>
      </c>
      <c r="L407" s="28">
        <f t="shared" si="26"/>
        <v>39.44</v>
      </c>
      <c r="M407" s="30">
        <f t="shared" si="27"/>
        <v>0</v>
      </c>
    </row>
    <row r="408" spans="1:13" x14ac:dyDescent="0.25">
      <c r="A408" s="26" t="s">
        <v>1432</v>
      </c>
      <c r="B408" s="25" t="s">
        <v>1397</v>
      </c>
      <c r="C408" s="26" t="str">
        <f t="shared" si="25"/>
        <v>00207</v>
      </c>
      <c r="D408" s="26">
        <v>4</v>
      </c>
      <c r="E408" s="75" t="s">
        <v>447</v>
      </c>
      <c r="F408" s="27" t="s">
        <v>1249</v>
      </c>
      <c r="G408" s="39" t="s">
        <v>167</v>
      </c>
      <c r="H408" s="40">
        <v>415881016</v>
      </c>
      <c r="I408" s="80">
        <v>0</v>
      </c>
      <c r="J408" s="46">
        <v>34</v>
      </c>
      <c r="K408" s="29">
        <f t="shared" si="24"/>
        <v>0</v>
      </c>
      <c r="L408" s="28">
        <f t="shared" si="26"/>
        <v>39.44</v>
      </c>
      <c r="M408" s="30">
        <f t="shared" si="27"/>
        <v>0</v>
      </c>
    </row>
    <row r="409" spans="1:13" x14ac:dyDescent="0.25">
      <c r="A409" s="26" t="s">
        <v>1432</v>
      </c>
      <c r="B409" s="25" t="s">
        <v>1397</v>
      </c>
      <c r="C409" s="26" t="str">
        <f t="shared" si="25"/>
        <v>00207</v>
      </c>
      <c r="D409" s="26">
        <v>5</v>
      </c>
      <c r="E409" s="75" t="s">
        <v>447</v>
      </c>
      <c r="F409" s="27" t="s">
        <v>1250</v>
      </c>
      <c r="G409" s="39" t="s">
        <v>941</v>
      </c>
      <c r="H409" s="40">
        <v>435751002</v>
      </c>
      <c r="I409" s="80">
        <v>0</v>
      </c>
      <c r="J409" s="46">
        <v>43</v>
      </c>
      <c r="K409" s="29">
        <f t="shared" si="24"/>
        <v>0</v>
      </c>
      <c r="L409" s="28">
        <f t="shared" si="26"/>
        <v>49.879999999999995</v>
      </c>
      <c r="M409" s="30">
        <f t="shared" si="27"/>
        <v>0</v>
      </c>
    </row>
    <row r="410" spans="1:13" x14ac:dyDescent="0.25">
      <c r="A410" s="26" t="s">
        <v>1432</v>
      </c>
      <c r="B410" s="25" t="s">
        <v>1397</v>
      </c>
      <c r="C410" s="26" t="str">
        <f t="shared" si="25"/>
        <v>07378</v>
      </c>
      <c r="D410" s="26">
        <v>1</v>
      </c>
      <c r="E410" s="75" t="s">
        <v>463</v>
      </c>
      <c r="F410" s="27" t="s">
        <v>1246</v>
      </c>
      <c r="G410" s="39" t="s">
        <v>168</v>
      </c>
      <c r="H410" s="40">
        <v>415881037</v>
      </c>
      <c r="I410" s="80">
        <v>0</v>
      </c>
      <c r="J410" s="46">
        <v>39.840000000000003</v>
      </c>
      <c r="K410" s="29">
        <f t="shared" si="24"/>
        <v>0</v>
      </c>
      <c r="L410" s="28">
        <f t="shared" si="26"/>
        <v>46.214399999999998</v>
      </c>
      <c r="M410" s="30">
        <f t="shared" si="27"/>
        <v>0</v>
      </c>
    </row>
    <row r="411" spans="1:13" x14ac:dyDescent="0.25">
      <c r="A411" s="26" t="s">
        <v>1432</v>
      </c>
      <c r="B411" s="25" t="s">
        <v>1397</v>
      </c>
      <c r="C411" s="26" t="str">
        <f t="shared" si="25"/>
        <v>07378</v>
      </c>
      <c r="D411" s="26">
        <v>2</v>
      </c>
      <c r="E411" s="75" t="s">
        <v>463</v>
      </c>
      <c r="F411" s="27" t="s">
        <v>1247</v>
      </c>
      <c r="G411" s="39" t="s">
        <v>169</v>
      </c>
      <c r="H411" s="40">
        <v>415881038</v>
      </c>
      <c r="I411" s="80">
        <v>0</v>
      </c>
      <c r="J411" s="46">
        <v>39.840000000000003</v>
      </c>
      <c r="K411" s="29">
        <f t="shared" si="24"/>
        <v>0</v>
      </c>
      <c r="L411" s="28">
        <f t="shared" si="26"/>
        <v>46.214399999999998</v>
      </c>
      <c r="M411" s="30">
        <f t="shared" si="27"/>
        <v>0</v>
      </c>
    </row>
    <row r="412" spans="1:13" x14ac:dyDescent="0.25">
      <c r="A412" s="26" t="s">
        <v>1432</v>
      </c>
      <c r="B412" s="25" t="s">
        <v>1397</v>
      </c>
      <c r="C412" s="26" t="str">
        <f t="shared" si="25"/>
        <v>07378</v>
      </c>
      <c r="D412" s="26">
        <v>3</v>
      </c>
      <c r="E412" s="75" t="s">
        <v>463</v>
      </c>
      <c r="F412" s="27" t="s">
        <v>1248</v>
      </c>
      <c r="G412" s="39" t="s">
        <v>170</v>
      </c>
      <c r="H412" s="40">
        <v>415881039</v>
      </c>
      <c r="I412" s="80">
        <v>0</v>
      </c>
      <c r="J412" s="46">
        <v>39.840000000000003</v>
      </c>
      <c r="K412" s="29">
        <f t="shared" si="24"/>
        <v>0</v>
      </c>
      <c r="L412" s="28">
        <f t="shared" si="26"/>
        <v>46.214399999999998</v>
      </c>
      <c r="M412" s="30">
        <f t="shared" si="27"/>
        <v>0</v>
      </c>
    </row>
    <row r="413" spans="1:13" x14ac:dyDescent="0.25">
      <c r="A413" s="26" t="s">
        <v>1432</v>
      </c>
      <c r="B413" s="25" t="s">
        <v>1397</v>
      </c>
      <c r="C413" s="26" t="str">
        <f t="shared" si="25"/>
        <v>07378</v>
      </c>
      <c r="D413" s="26">
        <v>4</v>
      </c>
      <c r="E413" s="75" t="s">
        <v>463</v>
      </c>
      <c r="F413" s="27" t="s">
        <v>1249</v>
      </c>
      <c r="G413" s="39" t="s">
        <v>171</v>
      </c>
      <c r="H413" s="40">
        <v>415881040</v>
      </c>
      <c r="I413" s="80">
        <v>0</v>
      </c>
      <c r="J413" s="46">
        <v>39.840000000000003</v>
      </c>
      <c r="K413" s="29">
        <f t="shared" si="24"/>
        <v>0</v>
      </c>
      <c r="L413" s="28">
        <f t="shared" si="26"/>
        <v>46.214399999999998</v>
      </c>
      <c r="M413" s="30">
        <f t="shared" si="27"/>
        <v>0</v>
      </c>
    </row>
    <row r="414" spans="1:13" ht="24" x14ac:dyDescent="0.25">
      <c r="A414" s="26" t="s">
        <v>1432</v>
      </c>
      <c r="B414" s="25" t="s">
        <v>1397</v>
      </c>
      <c r="C414" s="26" t="str">
        <f t="shared" si="25"/>
        <v>A5918</v>
      </c>
      <c r="D414" s="26">
        <v>1</v>
      </c>
      <c r="E414" s="75" t="s">
        <v>820</v>
      </c>
      <c r="F414" s="27" t="s">
        <v>1246</v>
      </c>
      <c r="G414" s="39" t="s">
        <v>172</v>
      </c>
      <c r="H414" s="40">
        <v>415881041</v>
      </c>
      <c r="I414" s="80">
        <v>0</v>
      </c>
      <c r="J414" s="46">
        <v>39.840000000000003</v>
      </c>
      <c r="K414" s="29">
        <f t="shared" si="24"/>
        <v>0</v>
      </c>
      <c r="L414" s="28">
        <f t="shared" si="26"/>
        <v>46.214399999999998</v>
      </c>
      <c r="M414" s="30">
        <f t="shared" si="27"/>
        <v>0</v>
      </c>
    </row>
    <row r="415" spans="1:13" ht="24" x14ac:dyDescent="0.25">
      <c r="A415" s="26" t="s">
        <v>1432</v>
      </c>
      <c r="B415" s="25" t="s">
        <v>1397</v>
      </c>
      <c r="C415" s="26" t="str">
        <f t="shared" si="25"/>
        <v>A5918</v>
      </c>
      <c r="D415" s="26">
        <v>2</v>
      </c>
      <c r="E415" s="75" t="s">
        <v>1385</v>
      </c>
      <c r="F415" s="27" t="s">
        <v>1247</v>
      </c>
      <c r="G415" s="39" t="s">
        <v>173</v>
      </c>
      <c r="H415" s="40">
        <v>415881042</v>
      </c>
      <c r="I415" s="80">
        <v>0</v>
      </c>
      <c r="J415" s="46">
        <v>39.840000000000003</v>
      </c>
      <c r="K415" s="29">
        <f t="shared" si="24"/>
        <v>0</v>
      </c>
      <c r="L415" s="28">
        <f t="shared" si="26"/>
        <v>46.214399999999998</v>
      </c>
      <c r="M415" s="30">
        <f t="shared" si="27"/>
        <v>0</v>
      </c>
    </row>
    <row r="416" spans="1:13" ht="24" x14ac:dyDescent="0.25">
      <c r="A416" s="26" t="s">
        <v>1432</v>
      </c>
      <c r="B416" s="25" t="s">
        <v>1397</v>
      </c>
      <c r="C416" s="26" t="str">
        <f t="shared" si="25"/>
        <v>A5918</v>
      </c>
      <c r="D416" s="26">
        <v>3</v>
      </c>
      <c r="E416" s="75" t="s">
        <v>1385</v>
      </c>
      <c r="F416" s="27" t="s">
        <v>1248</v>
      </c>
      <c r="G416" s="39" t="s">
        <v>174</v>
      </c>
      <c r="H416" s="40">
        <v>415881043</v>
      </c>
      <c r="I416" s="80">
        <v>0</v>
      </c>
      <c r="J416" s="46">
        <v>39.840000000000003</v>
      </c>
      <c r="K416" s="29">
        <f t="shared" si="24"/>
        <v>0</v>
      </c>
      <c r="L416" s="28">
        <f t="shared" si="26"/>
        <v>46.214399999999998</v>
      </c>
      <c r="M416" s="30">
        <f t="shared" si="27"/>
        <v>0</v>
      </c>
    </row>
    <row r="417" spans="1:13" ht="24" x14ac:dyDescent="0.25">
      <c r="A417" s="26" t="s">
        <v>1432</v>
      </c>
      <c r="B417" s="25" t="s">
        <v>1397</v>
      </c>
      <c r="C417" s="26" t="str">
        <f t="shared" si="25"/>
        <v>A5918</v>
      </c>
      <c r="D417" s="26">
        <v>4</v>
      </c>
      <c r="E417" s="75" t="s">
        <v>1385</v>
      </c>
      <c r="F417" s="27" t="s">
        <v>1249</v>
      </c>
      <c r="G417" s="39" t="s">
        <v>175</v>
      </c>
      <c r="H417" s="40">
        <v>415881044</v>
      </c>
      <c r="I417" s="80">
        <v>0</v>
      </c>
      <c r="J417" s="46">
        <v>39.840000000000003</v>
      </c>
      <c r="K417" s="29">
        <f t="shared" si="24"/>
        <v>0</v>
      </c>
      <c r="L417" s="28">
        <f t="shared" si="26"/>
        <v>46.214399999999998</v>
      </c>
      <c r="M417" s="30">
        <f t="shared" si="27"/>
        <v>0</v>
      </c>
    </row>
    <row r="418" spans="1:13" x14ac:dyDescent="0.25">
      <c r="A418" s="26" t="s">
        <v>1432</v>
      </c>
      <c r="B418" s="25" t="s">
        <v>1397</v>
      </c>
      <c r="C418" s="26" t="str">
        <f t="shared" si="25"/>
        <v>04000</v>
      </c>
      <c r="D418" s="26">
        <v>1</v>
      </c>
      <c r="E418" s="75" t="s">
        <v>450</v>
      </c>
      <c r="F418" s="27" t="s">
        <v>1246</v>
      </c>
      <c r="G418" s="39" t="s">
        <v>176</v>
      </c>
      <c r="H418" s="40">
        <v>415881002</v>
      </c>
      <c r="I418" s="80">
        <v>0</v>
      </c>
      <c r="J418" s="46">
        <v>37</v>
      </c>
      <c r="K418" s="29">
        <f t="shared" si="24"/>
        <v>0</v>
      </c>
      <c r="L418" s="28">
        <f t="shared" si="26"/>
        <v>42.919999999999995</v>
      </c>
      <c r="M418" s="30">
        <f t="shared" si="27"/>
        <v>0</v>
      </c>
    </row>
    <row r="419" spans="1:13" x14ac:dyDescent="0.25">
      <c r="A419" s="26" t="s">
        <v>1432</v>
      </c>
      <c r="B419" s="25" t="s">
        <v>1397</v>
      </c>
      <c r="C419" s="26" t="str">
        <f t="shared" si="25"/>
        <v>04000</v>
      </c>
      <c r="D419" s="26">
        <v>2</v>
      </c>
      <c r="E419" s="75" t="s">
        <v>450</v>
      </c>
      <c r="F419" s="27" t="s">
        <v>1247</v>
      </c>
      <c r="G419" s="39" t="s">
        <v>177</v>
      </c>
      <c r="H419" s="40">
        <v>415881007</v>
      </c>
      <c r="I419" s="80">
        <v>0</v>
      </c>
      <c r="J419" s="46">
        <v>37</v>
      </c>
      <c r="K419" s="29">
        <f t="shared" si="24"/>
        <v>0</v>
      </c>
      <c r="L419" s="28">
        <f t="shared" si="26"/>
        <v>42.919999999999995</v>
      </c>
      <c r="M419" s="30">
        <f t="shared" si="27"/>
        <v>0</v>
      </c>
    </row>
    <row r="420" spans="1:13" x14ac:dyDescent="0.25">
      <c r="A420" s="26" t="s">
        <v>1432</v>
      </c>
      <c r="B420" s="25" t="s">
        <v>1397</v>
      </c>
      <c r="C420" s="26" t="str">
        <f t="shared" si="25"/>
        <v>04000</v>
      </c>
      <c r="D420" s="26">
        <v>3</v>
      </c>
      <c r="E420" s="75" t="s">
        <v>450</v>
      </c>
      <c r="F420" s="27" t="s">
        <v>1248</v>
      </c>
      <c r="G420" s="39" t="s">
        <v>178</v>
      </c>
      <c r="H420" s="40">
        <v>415881012</v>
      </c>
      <c r="I420" s="80">
        <v>0</v>
      </c>
      <c r="J420" s="46">
        <v>37</v>
      </c>
      <c r="K420" s="29">
        <f t="shared" si="24"/>
        <v>0</v>
      </c>
      <c r="L420" s="28">
        <f t="shared" si="26"/>
        <v>42.919999999999995</v>
      </c>
      <c r="M420" s="30">
        <f t="shared" si="27"/>
        <v>0</v>
      </c>
    </row>
    <row r="421" spans="1:13" x14ac:dyDescent="0.25">
      <c r="A421" s="26" t="s">
        <v>1432</v>
      </c>
      <c r="B421" s="25" t="s">
        <v>1397</v>
      </c>
      <c r="C421" s="26" t="str">
        <f t="shared" si="25"/>
        <v>04000</v>
      </c>
      <c r="D421" s="26">
        <v>4</v>
      </c>
      <c r="E421" s="75" t="s">
        <v>450</v>
      </c>
      <c r="F421" s="27" t="s">
        <v>1249</v>
      </c>
      <c r="G421" s="39" t="s">
        <v>179</v>
      </c>
      <c r="H421" s="40">
        <v>415881017</v>
      </c>
      <c r="I421" s="80">
        <v>0</v>
      </c>
      <c r="J421" s="46">
        <v>37</v>
      </c>
      <c r="K421" s="29">
        <f t="shared" si="24"/>
        <v>0</v>
      </c>
      <c r="L421" s="28">
        <f t="shared" si="26"/>
        <v>42.919999999999995</v>
      </c>
      <c r="M421" s="30">
        <f t="shared" si="27"/>
        <v>0</v>
      </c>
    </row>
    <row r="422" spans="1:13" x14ac:dyDescent="0.25">
      <c r="A422" s="26" t="s">
        <v>1432</v>
      </c>
      <c r="B422" s="25" t="s">
        <v>1397</v>
      </c>
      <c r="C422" s="26" t="str">
        <f t="shared" si="25"/>
        <v>04000</v>
      </c>
      <c r="D422" s="26">
        <v>5</v>
      </c>
      <c r="E422" s="75" t="s">
        <v>450</v>
      </c>
      <c r="F422" s="27" t="s">
        <v>1250</v>
      </c>
      <c r="G422" s="39" t="s">
        <v>942</v>
      </c>
      <c r="H422" s="40">
        <v>435752001</v>
      </c>
      <c r="I422" s="80">
        <v>0</v>
      </c>
      <c r="J422" s="46">
        <v>45.28</v>
      </c>
      <c r="K422" s="29">
        <f t="shared" si="24"/>
        <v>0</v>
      </c>
      <c r="L422" s="28">
        <f t="shared" si="26"/>
        <v>52.524799999999999</v>
      </c>
      <c r="M422" s="30">
        <f t="shared" si="27"/>
        <v>0</v>
      </c>
    </row>
    <row r="423" spans="1:13" x14ac:dyDescent="0.25">
      <c r="A423" s="26" t="s">
        <v>1432</v>
      </c>
      <c r="B423" s="25" t="s">
        <v>1397</v>
      </c>
      <c r="C423" s="26" t="str">
        <f t="shared" si="25"/>
        <v>06659</v>
      </c>
      <c r="D423" s="26">
        <v>1</v>
      </c>
      <c r="E423" s="75" t="s">
        <v>460</v>
      </c>
      <c r="F423" s="27" t="s">
        <v>1246</v>
      </c>
      <c r="G423" s="39" t="s">
        <v>180</v>
      </c>
      <c r="H423" s="40">
        <v>415881033</v>
      </c>
      <c r="I423" s="80">
        <v>0</v>
      </c>
      <c r="J423" s="46">
        <v>39.840000000000003</v>
      </c>
      <c r="K423" s="29">
        <f t="shared" si="24"/>
        <v>0</v>
      </c>
      <c r="L423" s="28">
        <f t="shared" si="26"/>
        <v>46.214399999999998</v>
      </c>
      <c r="M423" s="30">
        <f t="shared" si="27"/>
        <v>0</v>
      </c>
    </row>
    <row r="424" spans="1:13" x14ac:dyDescent="0.25">
      <c r="A424" s="26" t="s">
        <v>1432</v>
      </c>
      <c r="B424" s="25" t="s">
        <v>1397</v>
      </c>
      <c r="C424" s="26" t="str">
        <f t="shared" si="25"/>
        <v>06659</v>
      </c>
      <c r="D424" s="26">
        <v>2</v>
      </c>
      <c r="E424" s="75" t="s">
        <v>460</v>
      </c>
      <c r="F424" s="27" t="s">
        <v>1247</v>
      </c>
      <c r="G424" s="39" t="s">
        <v>181</v>
      </c>
      <c r="H424" s="40">
        <v>415881034</v>
      </c>
      <c r="I424" s="80">
        <v>0</v>
      </c>
      <c r="J424" s="46">
        <v>39.840000000000003</v>
      </c>
      <c r="K424" s="29">
        <f t="shared" si="24"/>
        <v>0</v>
      </c>
      <c r="L424" s="28">
        <f t="shared" si="26"/>
        <v>46.214399999999998</v>
      </c>
      <c r="M424" s="30">
        <f t="shared" si="27"/>
        <v>0</v>
      </c>
    </row>
    <row r="425" spans="1:13" x14ac:dyDescent="0.25">
      <c r="A425" s="26" t="s">
        <v>1432</v>
      </c>
      <c r="B425" s="25" t="s">
        <v>1397</v>
      </c>
      <c r="C425" s="26" t="str">
        <f t="shared" si="25"/>
        <v>06659</v>
      </c>
      <c r="D425" s="26">
        <v>3</v>
      </c>
      <c r="E425" s="75" t="s">
        <v>460</v>
      </c>
      <c r="F425" s="27" t="s">
        <v>1248</v>
      </c>
      <c r="G425" s="39" t="s">
        <v>182</v>
      </c>
      <c r="H425" s="40">
        <v>415881035</v>
      </c>
      <c r="I425" s="80">
        <v>0</v>
      </c>
      <c r="J425" s="46">
        <v>39.840000000000003</v>
      </c>
      <c r="K425" s="29">
        <f t="shared" si="24"/>
        <v>0</v>
      </c>
      <c r="L425" s="28">
        <f t="shared" si="26"/>
        <v>46.214399999999998</v>
      </c>
      <c r="M425" s="30">
        <f t="shared" si="27"/>
        <v>0</v>
      </c>
    </row>
    <row r="426" spans="1:13" x14ac:dyDescent="0.25">
      <c r="A426" s="26" t="s">
        <v>1432</v>
      </c>
      <c r="B426" s="25" t="s">
        <v>1397</v>
      </c>
      <c r="C426" s="26" t="str">
        <f t="shared" si="25"/>
        <v>06659</v>
      </c>
      <c r="D426" s="26">
        <v>4</v>
      </c>
      <c r="E426" s="75" t="s">
        <v>460</v>
      </c>
      <c r="F426" s="27" t="s">
        <v>1249</v>
      </c>
      <c r="G426" s="39" t="s">
        <v>183</v>
      </c>
      <c r="H426" s="40">
        <v>415881036</v>
      </c>
      <c r="I426" s="80">
        <v>0</v>
      </c>
      <c r="J426" s="46">
        <v>39.840000000000003</v>
      </c>
      <c r="K426" s="29">
        <f t="shared" si="24"/>
        <v>0</v>
      </c>
      <c r="L426" s="28">
        <f t="shared" si="26"/>
        <v>46.214399999999998</v>
      </c>
      <c r="M426" s="30">
        <f t="shared" si="27"/>
        <v>0</v>
      </c>
    </row>
    <row r="427" spans="1:13" x14ac:dyDescent="0.25">
      <c r="A427" s="26" t="s">
        <v>1432</v>
      </c>
      <c r="B427" s="25" t="s">
        <v>1397</v>
      </c>
      <c r="C427" s="26" t="str">
        <f t="shared" si="25"/>
        <v>05264</v>
      </c>
      <c r="D427" s="26">
        <v>1</v>
      </c>
      <c r="E427" s="75" t="s">
        <v>451</v>
      </c>
      <c r="F427" s="27" t="s">
        <v>1246</v>
      </c>
      <c r="G427" s="39" t="s">
        <v>184</v>
      </c>
      <c r="H427" s="40">
        <v>415881004</v>
      </c>
      <c r="I427" s="80">
        <v>0</v>
      </c>
      <c r="J427" s="46">
        <v>39.840000000000003</v>
      </c>
      <c r="K427" s="29">
        <f t="shared" si="24"/>
        <v>0</v>
      </c>
      <c r="L427" s="28">
        <f t="shared" si="26"/>
        <v>46.214399999999998</v>
      </c>
      <c r="M427" s="30">
        <f t="shared" si="27"/>
        <v>0</v>
      </c>
    </row>
    <row r="428" spans="1:13" x14ac:dyDescent="0.25">
      <c r="A428" s="26" t="s">
        <v>1432</v>
      </c>
      <c r="B428" s="25" t="s">
        <v>1397</v>
      </c>
      <c r="C428" s="26" t="str">
        <f t="shared" si="25"/>
        <v>05264</v>
      </c>
      <c r="D428" s="26">
        <v>2</v>
      </c>
      <c r="E428" s="75" t="s">
        <v>451</v>
      </c>
      <c r="F428" s="27" t="s">
        <v>1247</v>
      </c>
      <c r="G428" s="39" t="s">
        <v>185</v>
      </c>
      <c r="H428" s="40">
        <v>415881009</v>
      </c>
      <c r="I428" s="80">
        <v>0</v>
      </c>
      <c r="J428" s="46">
        <v>39.840000000000003</v>
      </c>
      <c r="K428" s="29">
        <f t="shared" si="24"/>
        <v>0</v>
      </c>
      <c r="L428" s="28">
        <f t="shared" si="26"/>
        <v>46.214399999999998</v>
      </c>
      <c r="M428" s="30">
        <f t="shared" si="27"/>
        <v>0</v>
      </c>
    </row>
    <row r="429" spans="1:13" x14ac:dyDescent="0.25">
      <c r="A429" s="26" t="s">
        <v>1432</v>
      </c>
      <c r="B429" s="25" t="s">
        <v>1397</v>
      </c>
      <c r="C429" s="26" t="str">
        <f t="shared" si="25"/>
        <v>05264</v>
      </c>
      <c r="D429" s="26">
        <v>3</v>
      </c>
      <c r="E429" s="75" t="s">
        <v>451</v>
      </c>
      <c r="F429" s="27" t="s">
        <v>1248</v>
      </c>
      <c r="G429" s="39" t="s">
        <v>186</v>
      </c>
      <c r="H429" s="40">
        <v>415881014</v>
      </c>
      <c r="I429" s="80">
        <v>0</v>
      </c>
      <c r="J429" s="46">
        <v>39.840000000000003</v>
      </c>
      <c r="K429" s="29">
        <f t="shared" si="24"/>
        <v>0</v>
      </c>
      <c r="L429" s="28">
        <f t="shared" si="26"/>
        <v>46.214399999999998</v>
      </c>
      <c r="M429" s="30">
        <f t="shared" si="27"/>
        <v>0</v>
      </c>
    </row>
    <row r="430" spans="1:13" x14ac:dyDescent="0.25">
      <c r="A430" s="26" t="s">
        <v>1432</v>
      </c>
      <c r="B430" s="25" t="s">
        <v>1397</v>
      </c>
      <c r="C430" s="26" t="str">
        <f t="shared" si="25"/>
        <v>05264</v>
      </c>
      <c r="D430" s="26">
        <v>4</v>
      </c>
      <c r="E430" s="75" t="s">
        <v>451</v>
      </c>
      <c r="F430" s="27" t="s">
        <v>1249</v>
      </c>
      <c r="G430" s="39" t="s">
        <v>187</v>
      </c>
      <c r="H430" s="40">
        <v>415881019</v>
      </c>
      <c r="I430" s="80">
        <v>0</v>
      </c>
      <c r="J430" s="46">
        <v>39.840000000000003</v>
      </c>
      <c r="K430" s="29">
        <f t="shared" si="24"/>
        <v>0</v>
      </c>
      <c r="L430" s="28">
        <f t="shared" si="26"/>
        <v>46.214399999999998</v>
      </c>
      <c r="M430" s="30">
        <f t="shared" si="27"/>
        <v>0</v>
      </c>
    </row>
    <row r="431" spans="1:13" x14ac:dyDescent="0.25">
      <c r="A431" s="26" t="s">
        <v>1432</v>
      </c>
      <c r="B431" s="25" t="s">
        <v>1397</v>
      </c>
      <c r="C431" s="26" t="str">
        <f t="shared" si="25"/>
        <v>05264</v>
      </c>
      <c r="D431" s="26">
        <v>5</v>
      </c>
      <c r="E431" s="75" t="s">
        <v>451</v>
      </c>
      <c r="F431" s="27" t="s">
        <v>1250</v>
      </c>
      <c r="G431" s="39" t="s">
        <v>944</v>
      </c>
      <c r="H431" s="40">
        <v>415881061</v>
      </c>
      <c r="I431" s="80">
        <v>0</v>
      </c>
      <c r="J431" s="46">
        <v>49.67</v>
      </c>
      <c r="K431" s="29">
        <f t="shared" si="24"/>
        <v>0</v>
      </c>
      <c r="L431" s="28">
        <f t="shared" si="26"/>
        <v>57.617199999999997</v>
      </c>
      <c r="M431" s="30">
        <f t="shared" si="27"/>
        <v>0</v>
      </c>
    </row>
    <row r="432" spans="1:13" x14ac:dyDescent="0.25">
      <c r="A432" s="26" t="s">
        <v>1432</v>
      </c>
      <c r="B432" s="25" t="s">
        <v>1397</v>
      </c>
      <c r="C432" s="26" t="str">
        <f t="shared" si="25"/>
        <v>A6156</v>
      </c>
      <c r="D432" s="26">
        <v>1</v>
      </c>
      <c r="E432" s="75" t="s">
        <v>452</v>
      </c>
      <c r="F432" s="27" t="s">
        <v>1246</v>
      </c>
      <c r="G432" s="39" t="s">
        <v>576</v>
      </c>
      <c r="H432" s="40">
        <v>415881057</v>
      </c>
      <c r="I432" s="80">
        <v>0</v>
      </c>
      <c r="J432" s="46">
        <v>39.840000000000003</v>
      </c>
      <c r="K432" s="29">
        <f t="shared" si="24"/>
        <v>0</v>
      </c>
      <c r="L432" s="28">
        <f t="shared" si="26"/>
        <v>46.214399999999998</v>
      </c>
      <c r="M432" s="30">
        <f t="shared" si="27"/>
        <v>0</v>
      </c>
    </row>
    <row r="433" spans="1:13" x14ac:dyDescent="0.25">
      <c r="A433" s="26" t="s">
        <v>1432</v>
      </c>
      <c r="B433" s="25" t="s">
        <v>1397</v>
      </c>
      <c r="C433" s="26" t="str">
        <f t="shared" si="25"/>
        <v>A6156</v>
      </c>
      <c r="D433" s="26">
        <v>2</v>
      </c>
      <c r="E433" s="75" t="s">
        <v>452</v>
      </c>
      <c r="F433" s="27" t="s">
        <v>1247</v>
      </c>
      <c r="G433" s="39" t="s">
        <v>577</v>
      </c>
      <c r="H433" s="40">
        <v>415881058</v>
      </c>
      <c r="I433" s="80">
        <v>0</v>
      </c>
      <c r="J433" s="46">
        <v>39.840000000000003</v>
      </c>
      <c r="K433" s="29">
        <f t="shared" si="24"/>
        <v>0</v>
      </c>
      <c r="L433" s="28">
        <f t="shared" si="26"/>
        <v>46.214399999999998</v>
      </c>
      <c r="M433" s="30">
        <f t="shared" si="27"/>
        <v>0</v>
      </c>
    </row>
    <row r="434" spans="1:13" x14ac:dyDescent="0.25">
      <c r="A434" s="26" t="s">
        <v>1432</v>
      </c>
      <c r="B434" s="25" t="s">
        <v>1397</v>
      </c>
      <c r="C434" s="26" t="str">
        <f t="shared" si="25"/>
        <v>A6156</v>
      </c>
      <c r="D434" s="26">
        <v>3</v>
      </c>
      <c r="E434" s="75" t="s">
        <v>452</v>
      </c>
      <c r="F434" s="27" t="s">
        <v>1248</v>
      </c>
      <c r="G434" s="39" t="s">
        <v>578</v>
      </c>
      <c r="H434" s="40">
        <v>415881059</v>
      </c>
      <c r="I434" s="80">
        <v>0</v>
      </c>
      <c r="J434" s="46">
        <v>39.840000000000003</v>
      </c>
      <c r="K434" s="29">
        <f t="shared" si="24"/>
        <v>0</v>
      </c>
      <c r="L434" s="28">
        <f t="shared" si="26"/>
        <v>46.214399999999998</v>
      </c>
      <c r="M434" s="30">
        <f t="shared" si="27"/>
        <v>0</v>
      </c>
    </row>
    <row r="435" spans="1:13" x14ac:dyDescent="0.25">
      <c r="A435" s="26" t="s">
        <v>1432</v>
      </c>
      <c r="B435" s="25" t="s">
        <v>1397</v>
      </c>
      <c r="C435" s="26" t="str">
        <f t="shared" si="25"/>
        <v>A6156</v>
      </c>
      <c r="D435" s="26">
        <v>4</v>
      </c>
      <c r="E435" s="75" t="s">
        <v>452</v>
      </c>
      <c r="F435" s="27" t="s">
        <v>1249</v>
      </c>
      <c r="G435" s="39" t="s">
        <v>579</v>
      </c>
      <c r="H435" s="40">
        <v>415881060</v>
      </c>
      <c r="I435" s="80">
        <v>0</v>
      </c>
      <c r="J435" s="46">
        <v>39.840000000000003</v>
      </c>
      <c r="K435" s="29">
        <f t="shared" si="24"/>
        <v>0</v>
      </c>
      <c r="L435" s="28">
        <f t="shared" si="26"/>
        <v>46.214399999999998</v>
      </c>
      <c r="M435" s="30">
        <f t="shared" si="27"/>
        <v>0</v>
      </c>
    </row>
    <row r="436" spans="1:13" x14ac:dyDescent="0.25">
      <c r="A436" s="26" t="s">
        <v>1432</v>
      </c>
      <c r="B436" s="25" t="s">
        <v>1397</v>
      </c>
      <c r="C436" s="26" t="str">
        <f t="shared" si="25"/>
        <v>06560</v>
      </c>
      <c r="D436" s="26">
        <v>1</v>
      </c>
      <c r="E436" s="75" t="s">
        <v>453</v>
      </c>
      <c r="F436" s="27" t="s">
        <v>1246</v>
      </c>
      <c r="G436" s="39" t="s">
        <v>188</v>
      </c>
      <c r="H436" s="40">
        <v>415881021</v>
      </c>
      <c r="I436" s="80">
        <v>0</v>
      </c>
      <c r="J436" s="46">
        <v>39.840000000000003</v>
      </c>
      <c r="K436" s="29">
        <f t="shared" si="24"/>
        <v>0</v>
      </c>
      <c r="L436" s="28">
        <f t="shared" si="26"/>
        <v>46.214399999999998</v>
      </c>
      <c r="M436" s="30">
        <f t="shared" si="27"/>
        <v>0</v>
      </c>
    </row>
    <row r="437" spans="1:13" x14ac:dyDescent="0.25">
      <c r="A437" s="26" t="s">
        <v>1432</v>
      </c>
      <c r="B437" s="25" t="s">
        <v>1397</v>
      </c>
      <c r="C437" s="26" t="str">
        <f t="shared" si="25"/>
        <v>06560</v>
      </c>
      <c r="D437" s="26">
        <v>2</v>
      </c>
      <c r="E437" s="75" t="s">
        <v>453</v>
      </c>
      <c r="F437" s="27" t="s">
        <v>1247</v>
      </c>
      <c r="G437" s="39" t="s">
        <v>189</v>
      </c>
      <c r="H437" s="40">
        <v>415881022</v>
      </c>
      <c r="I437" s="80">
        <v>0</v>
      </c>
      <c r="J437" s="46">
        <v>39.840000000000003</v>
      </c>
      <c r="K437" s="29">
        <f t="shared" si="24"/>
        <v>0</v>
      </c>
      <c r="L437" s="28">
        <f t="shared" si="26"/>
        <v>46.214399999999998</v>
      </c>
      <c r="M437" s="30">
        <f t="shared" si="27"/>
        <v>0</v>
      </c>
    </row>
    <row r="438" spans="1:13" x14ac:dyDescent="0.25">
      <c r="A438" s="26" t="s">
        <v>1432</v>
      </c>
      <c r="B438" s="25" t="s">
        <v>1397</v>
      </c>
      <c r="C438" s="26" t="str">
        <f t="shared" si="25"/>
        <v>06560</v>
      </c>
      <c r="D438" s="26">
        <v>3</v>
      </c>
      <c r="E438" s="75" t="s">
        <v>453</v>
      </c>
      <c r="F438" s="27" t="s">
        <v>1248</v>
      </c>
      <c r="G438" s="39" t="s">
        <v>190</v>
      </c>
      <c r="H438" s="40">
        <v>415881023</v>
      </c>
      <c r="I438" s="80">
        <v>0</v>
      </c>
      <c r="J438" s="46">
        <v>39.840000000000003</v>
      </c>
      <c r="K438" s="29">
        <f t="shared" si="24"/>
        <v>0</v>
      </c>
      <c r="L438" s="28">
        <f t="shared" si="26"/>
        <v>46.214399999999998</v>
      </c>
      <c r="M438" s="30">
        <f t="shared" si="27"/>
        <v>0</v>
      </c>
    </row>
    <row r="439" spans="1:13" x14ac:dyDescent="0.25">
      <c r="A439" s="26" t="s">
        <v>1432</v>
      </c>
      <c r="B439" s="25" t="s">
        <v>1397</v>
      </c>
      <c r="C439" s="26" t="str">
        <f t="shared" si="25"/>
        <v>06560</v>
      </c>
      <c r="D439" s="26">
        <v>4</v>
      </c>
      <c r="E439" s="75" t="s">
        <v>453</v>
      </c>
      <c r="F439" s="27" t="s">
        <v>1249</v>
      </c>
      <c r="G439" s="39" t="s">
        <v>191</v>
      </c>
      <c r="H439" s="40">
        <v>415881024</v>
      </c>
      <c r="I439" s="80">
        <v>0</v>
      </c>
      <c r="J439" s="46">
        <v>39.840000000000003</v>
      </c>
      <c r="K439" s="29">
        <f t="shared" si="24"/>
        <v>0</v>
      </c>
      <c r="L439" s="28">
        <f t="shared" si="26"/>
        <v>46.214399999999998</v>
      </c>
      <c r="M439" s="30">
        <f t="shared" si="27"/>
        <v>0</v>
      </c>
    </row>
    <row r="440" spans="1:13" x14ac:dyDescent="0.25">
      <c r="A440" s="26" t="s">
        <v>1432</v>
      </c>
      <c r="B440" s="25" t="s">
        <v>1397</v>
      </c>
      <c r="C440" s="26" t="str">
        <f t="shared" si="25"/>
        <v>05172</v>
      </c>
      <c r="D440" s="26">
        <v>1</v>
      </c>
      <c r="E440" s="75" t="s">
        <v>454</v>
      </c>
      <c r="F440" s="27" t="s">
        <v>1246</v>
      </c>
      <c r="G440" s="39" t="s">
        <v>192</v>
      </c>
      <c r="H440" s="40">
        <v>415881003</v>
      </c>
      <c r="I440" s="80">
        <v>0</v>
      </c>
      <c r="J440" s="46">
        <v>39.840000000000003</v>
      </c>
      <c r="K440" s="29">
        <f t="shared" si="24"/>
        <v>0</v>
      </c>
      <c r="L440" s="28">
        <f t="shared" si="26"/>
        <v>46.214399999999998</v>
      </c>
      <c r="M440" s="30">
        <f t="shared" si="27"/>
        <v>0</v>
      </c>
    </row>
    <row r="441" spans="1:13" x14ac:dyDescent="0.25">
      <c r="A441" s="26" t="s">
        <v>1432</v>
      </c>
      <c r="B441" s="25" t="s">
        <v>1397</v>
      </c>
      <c r="C441" s="26" t="str">
        <f t="shared" si="25"/>
        <v>05172</v>
      </c>
      <c r="D441" s="26">
        <v>2</v>
      </c>
      <c r="E441" s="75" t="s">
        <v>454</v>
      </c>
      <c r="F441" s="27" t="s">
        <v>1247</v>
      </c>
      <c r="G441" s="39" t="s">
        <v>193</v>
      </c>
      <c r="H441" s="40">
        <v>415881008</v>
      </c>
      <c r="I441" s="80">
        <v>0</v>
      </c>
      <c r="J441" s="46">
        <v>39.840000000000003</v>
      </c>
      <c r="K441" s="29">
        <f t="shared" si="24"/>
        <v>0</v>
      </c>
      <c r="L441" s="28">
        <f t="shared" si="26"/>
        <v>46.214399999999998</v>
      </c>
      <c r="M441" s="30">
        <f t="shared" si="27"/>
        <v>0</v>
      </c>
    </row>
    <row r="442" spans="1:13" x14ac:dyDescent="0.25">
      <c r="A442" s="26" t="s">
        <v>1432</v>
      </c>
      <c r="B442" s="25" t="s">
        <v>1397</v>
      </c>
      <c r="C442" s="26" t="str">
        <f t="shared" si="25"/>
        <v>05172</v>
      </c>
      <c r="D442" s="26">
        <v>3</v>
      </c>
      <c r="E442" s="75" t="s">
        <v>454</v>
      </c>
      <c r="F442" s="27" t="s">
        <v>1248</v>
      </c>
      <c r="G442" s="39" t="s">
        <v>194</v>
      </c>
      <c r="H442" s="40">
        <v>415881013</v>
      </c>
      <c r="I442" s="80">
        <v>0</v>
      </c>
      <c r="J442" s="46">
        <v>39.840000000000003</v>
      </c>
      <c r="K442" s="29">
        <f t="shared" si="24"/>
        <v>0</v>
      </c>
      <c r="L442" s="28">
        <f t="shared" si="26"/>
        <v>46.214399999999998</v>
      </c>
      <c r="M442" s="30">
        <f t="shared" si="27"/>
        <v>0</v>
      </c>
    </row>
    <row r="443" spans="1:13" x14ac:dyDescent="0.25">
      <c r="A443" s="26" t="s">
        <v>1432</v>
      </c>
      <c r="B443" s="25" t="s">
        <v>1397</v>
      </c>
      <c r="C443" s="26" t="str">
        <f t="shared" si="25"/>
        <v>05172</v>
      </c>
      <c r="D443" s="26">
        <v>4</v>
      </c>
      <c r="E443" s="75" t="s">
        <v>454</v>
      </c>
      <c r="F443" s="27" t="s">
        <v>1249</v>
      </c>
      <c r="G443" s="39" t="s">
        <v>195</v>
      </c>
      <c r="H443" s="40">
        <v>415881018</v>
      </c>
      <c r="I443" s="80">
        <v>0</v>
      </c>
      <c r="J443" s="46">
        <v>39.840000000000003</v>
      </c>
      <c r="K443" s="29">
        <f t="shared" si="24"/>
        <v>0</v>
      </c>
      <c r="L443" s="28">
        <f t="shared" si="26"/>
        <v>46.214399999999998</v>
      </c>
      <c r="M443" s="30">
        <f t="shared" si="27"/>
        <v>0</v>
      </c>
    </row>
    <row r="444" spans="1:13" x14ac:dyDescent="0.25">
      <c r="A444" s="26" t="s">
        <v>1432</v>
      </c>
      <c r="B444" s="25" t="s">
        <v>1397</v>
      </c>
      <c r="C444" s="26" t="str">
        <f t="shared" si="25"/>
        <v>05172</v>
      </c>
      <c r="D444" s="26">
        <v>5</v>
      </c>
      <c r="E444" s="75" t="s">
        <v>454</v>
      </c>
      <c r="F444" s="27" t="s">
        <v>1250</v>
      </c>
      <c r="G444" s="39" t="s">
        <v>943</v>
      </c>
      <c r="H444" s="40">
        <v>435750001</v>
      </c>
      <c r="I444" s="80">
        <v>0</v>
      </c>
      <c r="J444" s="46">
        <v>49.67</v>
      </c>
      <c r="K444" s="29">
        <f t="shared" si="24"/>
        <v>0</v>
      </c>
      <c r="L444" s="28">
        <f t="shared" si="26"/>
        <v>57.617199999999997</v>
      </c>
      <c r="M444" s="30">
        <f t="shared" si="27"/>
        <v>0</v>
      </c>
    </row>
    <row r="445" spans="1:13" x14ac:dyDescent="0.25">
      <c r="A445" s="26" t="s">
        <v>1432</v>
      </c>
      <c r="B445" s="25" t="s">
        <v>1397</v>
      </c>
      <c r="C445" s="26" t="str">
        <f t="shared" si="25"/>
        <v>A5301</v>
      </c>
      <c r="D445" s="26">
        <v>1</v>
      </c>
      <c r="E445" s="75" t="s">
        <v>461</v>
      </c>
      <c r="F445" s="27" t="s">
        <v>1246</v>
      </c>
      <c r="G445" s="39" t="s">
        <v>196</v>
      </c>
      <c r="H445" s="40">
        <v>415881005</v>
      </c>
      <c r="I445" s="80">
        <v>0</v>
      </c>
      <c r="J445" s="46">
        <v>39.840000000000003</v>
      </c>
      <c r="K445" s="29">
        <f t="shared" si="24"/>
        <v>0</v>
      </c>
      <c r="L445" s="28">
        <f t="shared" si="26"/>
        <v>46.214399999999998</v>
      </c>
      <c r="M445" s="30">
        <f t="shared" si="27"/>
        <v>0</v>
      </c>
    </row>
    <row r="446" spans="1:13" x14ac:dyDescent="0.25">
      <c r="A446" s="26" t="s">
        <v>1432</v>
      </c>
      <c r="B446" s="25" t="s">
        <v>1397</v>
      </c>
      <c r="C446" s="26" t="str">
        <f t="shared" si="25"/>
        <v>A5301</v>
      </c>
      <c r="D446" s="26">
        <v>2</v>
      </c>
      <c r="E446" s="75" t="s">
        <v>461</v>
      </c>
      <c r="F446" s="27" t="s">
        <v>1247</v>
      </c>
      <c r="G446" s="39" t="s">
        <v>197</v>
      </c>
      <c r="H446" s="40">
        <v>415881010</v>
      </c>
      <c r="I446" s="80">
        <v>0</v>
      </c>
      <c r="J446" s="46">
        <v>39.840000000000003</v>
      </c>
      <c r="K446" s="29">
        <f t="shared" si="24"/>
        <v>0</v>
      </c>
      <c r="L446" s="28">
        <f t="shared" si="26"/>
        <v>46.214399999999998</v>
      </c>
      <c r="M446" s="30">
        <f t="shared" si="27"/>
        <v>0</v>
      </c>
    </row>
    <row r="447" spans="1:13" x14ac:dyDescent="0.25">
      <c r="A447" s="26" t="s">
        <v>1432</v>
      </c>
      <c r="B447" s="25" t="s">
        <v>1397</v>
      </c>
      <c r="C447" s="26" t="str">
        <f t="shared" si="25"/>
        <v>A5301</v>
      </c>
      <c r="D447" s="26">
        <v>3</v>
      </c>
      <c r="E447" s="75" t="s">
        <v>461</v>
      </c>
      <c r="F447" s="27" t="s">
        <v>1248</v>
      </c>
      <c r="G447" s="39" t="s">
        <v>198</v>
      </c>
      <c r="H447" s="40">
        <v>415881015</v>
      </c>
      <c r="I447" s="80">
        <v>0</v>
      </c>
      <c r="J447" s="46">
        <v>39.840000000000003</v>
      </c>
      <c r="K447" s="29">
        <f t="shared" si="24"/>
        <v>0</v>
      </c>
      <c r="L447" s="28">
        <f t="shared" si="26"/>
        <v>46.214399999999998</v>
      </c>
      <c r="M447" s="30">
        <f t="shared" si="27"/>
        <v>0</v>
      </c>
    </row>
    <row r="448" spans="1:13" x14ac:dyDescent="0.25">
      <c r="A448" s="26" t="s">
        <v>1432</v>
      </c>
      <c r="B448" s="25" t="s">
        <v>1397</v>
      </c>
      <c r="C448" s="26" t="str">
        <f t="shared" si="25"/>
        <v>A5301</v>
      </c>
      <c r="D448" s="26">
        <v>4</v>
      </c>
      <c r="E448" s="75" t="s">
        <v>461</v>
      </c>
      <c r="F448" s="27" t="s">
        <v>1249</v>
      </c>
      <c r="G448" s="39" t="s">
        <v>199</v>
      </c>
      <c r="H448" s="40">
        <v>415881020</v>
      </c>
      <c r="I448" s="80">
        <v>0</v>
      </c>
      <c r="J448" s="46">
        <v>39.840000000000003</v>
      </c>
      <c r="K448" s="29">
        <f t="shared" si="24"/>
        <v>0</v>
      </c>
      <c r="L448" s="28">
        <f t="shared" si="26"/>
        <v>46.214399999999998</v>
      </c>
      <c r="M448" s="30">
        <f t="shared" si="27"/>
        <v>0</v>
      </c>
    </row>
    <row r="449" spans="1:13" x14ac:dyDescent="0.25">
      <c r="A449" s="26" t="s">
        <v>1432</v>
      </c>
      <c r="B449" s="25" t="s">
        <v>1397</v>
      </c>
      <c r="C449" s="26" t="str">
        <f t="shared" si="25"/>
        <v>05508</v>
      </c>
      <c r="D449" s="26">
        <v>1</v>
      </c>
      <c r="E449" s="75" t="s">
        <v>455</v>
      </c>
      <c r="F449" s="27" t="s">
        <v>1246</v>
      </c>
      <c r="G449" s="39" t="s">
        <v>200</v>
      </c>
      <c r="H449" s="40">
        <v>415881025</v>
      </c>
      <c r="I449" s="80">
        <v>0</v>
      </c>
      <c r="J449" s="46">
        <v>39.840000000000003</v>
      </c>
      <c r="K449" s="29">
        <f t="shared" si="24"/>
        <v>0</v>
      </c>
      <c r="L449" s="28">
        <f t="shared" si="26"/>
        <v>46.214399999999998</v>
      </c>
      <c r="M449" s="30">
        <f t="shared" si="27"/>
        <v>0</v>
      </c>
    </row>
    <row r="450" spans="1:13" x14ac:dyDescent="0.25">
      <c r="A450" s="26" t="s">
        <v>1432</v>
      </c>
      <c r="B450" s="25" t="s">
        <v>1397</v>
      </c>
      <c r="C450" s="26" t="str">
        <f t="shared" si="25"/>
        <v>05508</v>
      </c>
      <c r="D450" s="26">
        <v>2</v>
      </c>
      <c r="E450" s="75" t="s">
        <v>455</v>
      </c>
      <c r="F450" s="27" t="s">
        <v>1247</v>
      </c>
      <c r="G450" s="39" t="s">
        <v>201</v>
      </c>
      <c r="H450" s="40">
        <v>415881026</v>
      </c>
      <c r="I450" s="80">
        <v>0</v>
      </c>
      <c r="J450" s="46">
        <v>39.840000000000003</v>
      </c>
      <c r="K450" s="29">
        <f t="shared" si="24"/>
        <v>0</v>
      </c>
      <c r="L450" s="28">
        <f t="shared" si="26"/>
        <v>46.214399999999998</v>
      </c>
      <c r="M450" s="30">
        <f t="shared" si="27"/>
        <v>0</v>
      </c>
    </row>
    <row r="451" spans="1:13" x14ac:dyDescent="0.25">
      <c r="A451" s="26" t="s">
        <v>1432</v>
      </c>
      <c r="B451" s="25" t="s">
        <v>1397</v>
      </c>
      <c r="C451" s="26" t="str">
        <f t="shared" si="25"/>
        <v>05508</v>
      </c>
      <c r="D451" s="26">
        <v>3</v>
      </c>
      <c r="E451" s="75" t="s">
        <v>455</v>
      </c>
      <c r="F451" s="27" t="s">
        <v>1248</v>
      </c>
      <c r="G451" s="39" t="s">
        <v>202</v>
      </c>
      <c r="H451" s="40">
        <v>415881027</v>
      </c>
      <c r="I451" s="80">
        <v>0</v>
      </c>
      <c r="J451" s="46">
        <v>39.840000000000003</v>
      </c>
      <c r="K451" s="29">
        <f t="shared" si="24"/>
        <v>0</v>
      </c>
      <c r="L451" s="28">
        <f t="shared" si="26"/>
        <v>46.214399999999998</v>
      </c>
      <c r="M451" s="30">
        <f t="shared" si="27"/>
        <v>0</v>
      </c>
    </row>
    <row r="452" spans="1:13" x14ac:dyDescent="0.25">
      <c r="A452" s="26" t="s">
        <v>1432</v>
      </c>
      <c r="B452" s="25" t="s">
        <v>1397</v>
      </c>
      <c r="C452" s="26" t="str">
        <f t="shared" si="25"/>
        <v>05508</v>
      </c>
      <c r="D452" s="26">
        <v>4</v>
      </c>
      <c r="E452" s="75" t="s">
        <v>455</v>
      </c>
      <c r="F452" s="27" t="s">
        <v>1249</v>
      </c>
      <c r="G452" s="39" t="s">
        <v>203</v>
      </c>
      <c r="H452" s="40">
        <v>415881028</v>
      </c>
      <c r="I452" s="80">
        <v>0</v>
      </c>
      <c r="J452" s="46">
        <v>39.840000000000003</v>
      </c>
      <c r="K452" s="29">
        <f t="shared" si="24"/>
        <v>0</v>
      </c>
      <c r="L452" s="28">
        <f t="shared" si="26"/>
        <v>46.214399999999998</v>
      </c>
      <c r="M452" s="30">
        <f t="shared" si="27"/>
        <v>0</v>
      </c>
    </row>
    <row r="453" spans="1:13" x14ac:dyDescent="0.25">
      <c r="A453" s="26" t="s">
        <v>1432</v>
      </c>
      <c r="B453" s="25" t="s">
        <v>1397</v>
      </c>
      <c r="C453" s="26" t="str">
        <f t="shared" si="25"/>
        <v>05508</v>
      </c>
      <c r="D453" s="26">
        <v>5</v>
      </c>
      <c r="E453" s="75" t="s">
        <v>455</v>
      </c>
      <c r="F453" s="27" t="s">
        <v>1250</v>
      </c>
      <c r="G453" s="39" t="s">
        <v>945</v>
      </c>
      <c r="H453" s="40">
        <v>415881062</v>
      </c>
      <c r="I453" s="80">
        <v>0</v>
      </c>
      <c r="J453" s="46">
        <v>49.67</v>
      </c>
      <c r="K453" s="29">
        <f t="shared" si="24"/>
        <v>0</v>
      </c>
      <c r="L453" s="28">
        <f t="shared" si="26"/>
        <v>57.617199999999997</v>
      </c>
      <c r="M453" s="30">
        <f t="shared" si="27"/>
        <v>0</v>
      </c>
    </row>
    <row r="454" spans="1:13" x14ac:dyDescent="0.25">
      <c r="A454" s="26" t="s">
        <v>1432</v>
      </c>
      <c r="B454" s="25" t="s">
        <v>1397</v>
      </c>
      <c r="C454" s="26" t="str">
        <f t="shared" si="25"/>
        <v>A5432</v>
      </c>
      <c r="D454" s="26">
        <v>1</v>
      </c>
      <c r="E454" s="75" t="s">
        <v>458</v>
      </c>
      <c r="F454" s="27" t="s">
        <v>1246</v>
      </c>
      <c r="G454" s="39" t="s">
        <v>204</v>
      </c>
      <c r="H454" s="40">
        <v>415881029</v>
      </c>
      <c r="I454" s="80">
        <v>0</v>
      </c>
      <c r="J454" s="46">
        <v>39.840000000000003</v>
      </c>
      <c r="K454" s="29">
        <f t="shared" si="24"/>
        <v>0</v>
      </c>
      <c r="L454" s="28">
        <f t="shared" si="26"/>
        <v>46.214399999999998</v>
      </c>
      <c r="M454" s="30">
        <f t="shared" si="27"/>
        <v>0</v>
      </c>
    </row>
    <row r="455" spans="1:13" x14ac:dyDescent="0.25">
      <c r="A455" s="26" t="s">
        <v>1432</v>
      </c>
      <c r="B455" s="25" t="s">
        <v>1397</v>
      </c>
      <c r="C455" s="26" t="str">
        <f t="shared" si="25"/>
        <v>A5432</v>
      </c>
      <c r="D455" s="26">
        <v>2</v>
      </c>
      <c r="E455" s="75" t="s">
        <v>458</v>
      </c>
      <c r="F455" s="27" t="s">
        <v>1247</v>
      </c>
      <c r="G455" s="39" t="s">
        <v>205</v>
      </c>
      <c r="H455" s="40">
        <v>415881030</v>
      </c>
      <c r="I455" s="80">
        <v>0</v>
      </c>
      <c r="J455" s="46">
        <v>39.840000000000003</v>
      </c>
      <c r="K455" s="29">
        <f t="shared" ref="K455:K514" si="28">I455*J455</f>
        <v>0</v>
      </c>
      <c r="L455" s="28">
        <f t="shared" si="26"/>
        <v>46.214399999999998</v>
      </c>
      <c r="M455" s="30">
        <f t="shared" si="27"/>
        <v>0</v>
      </c>
    </row>
    <row r="456" spans="1:13" x14ac:dyDescent="0.25">
      <c r="A456" s="26" t="s">
        <v>1432</v>
      </c>
      <c r="B456" s="25" t="s">
        <v>1397</v>
      </c>
      <c r="C456" s="26" t="str">
        <f t="shared" ref="C456:C515" si="29">RIGHT(G456,5)</f>
        <v>A5432</v>
      </c>
      <c r="D456" s="26">
        <v>3</v>
      </c>
      <c r="E456" s="75" t="s">
        <v>458</v>
      </c>
      <c r="F456" s="27" t="s">
        <v>1248</v>
      </c>
      <c r="G456" s="39" t="s">
        <v>206</v>
      </c>
      <c r="H456" s="40">
        <v>415881031</v>
      </c>
      <c r="I456" s="80">
        <v>0</v>
      </c>
      <c r="J456" s="46">
        <v>39.840000000000003</v>
      </c>
      <c r="K456" s="29">
        <f t="shared" si="28"/>
        <v>0</v>
      </c>
      <c r="L456" s="28">
        <f t="shared" ref="L456:L515" si="30">+J456*1.16</f>
        <v>46.214399999999998</v>
      </c>
      <c r="M456" s="30">
        <f t="shared" ref="M456:M515" si="31">+I456*L456</f>
        <v>0</v>
      </c>
    </row>
    <row r="457" spans="1:13" x14ac:dyDescent="0.25">
      <c r="A457" s="26" t="s">
        <v>1432</v>
      </c>
      <c r="B457" s="25" t="s">
        <v>1397</v>
      </c>
      <c r="C457" s="26" t="str">
        <f t="shared" si="29"/>
        <v>A5432</v>
      </c>
      <c r="D457" s="26">
        <v>4</v>
      </c>
      <c r="E457" s="75" t="s">
        <v>458</v>
      </c>
      <c r="F457" s="27" t="s">
        <v>1249</v>
      </c>
      <c r="G457" s="39" t="s">
        <v>207</v>
      </c>
      <c r="H457" s="40">
        <v>415881032</v>
      </c>
      <c r="I457" s="80">
        <v>0</v>
      </c>
      <c r="J457" s="46">
        <v>39.840000000000003</v>
      </c>
      <c r="K457" s="29">
        <f t="shared" si="28"/>
        <v>0</v>
      </c>
      <c r="L457" s="28">
        <f t="shared" si="30"/>
        <v>46.214399999999998</v>
      </c>
      <c r="M457" s="30">
        <f t="shared" si="31"/>
        <v>0</v>
      </c>
    </row>
    <row r="458" spans="1:13" ht="24" x14ac:dyDescent="0.25">
      <c r="A458" s="26" t="s">
        <v>1432</v>
      </c>
      <c r="B458" s="25" t="s">
        <v>1397</v>
      </c>
      <c r="C458" s="26" t="str">
        <f t="shared" si="29"/>
        <v>05717</v>
      </c>
      <c r="D458" s="26">
        <v>1</v>
      </c>
      <c r="E458" s="75" t="s">
        <v>465</v>
      </c>
      <c r="F458" s="27" t="s">
        <v>1246</v>
      </c>
      <c r="G458" s="39" t="s">
        <v>208</v>
      </c>
      <c r="H458" s="40">
        <v>415881053</v>
      </c>
      <c r="I458" s="80">
        <v>0</v>
      </c>
      <c r="J458" s="46">
        <v>39.840000000000003</v>
      </c>
      <c r="K458" s="29">
        <f t="shared" si="28"/>
        <v>0</v>
      </c>
      <c r="L458" s="28">
        <f t="shared" si="30"/>
        <v>46.214399999999998</v>
      </c>
      <c r="M458" s="30">
        <f t="shared" si="31"/>
        <v>0</v>
      </c>
    </row>
    <row r="459" spans="1:13" ht="24" x14ac:dyDescent="0.25">
      <c r="A459" s="26" t="s">
        <v>1432</v>
      </c>
      <c r="B459" s="25" t="s">
        <v>1397</v>
      </c>
      <c r="C459" s="26" t="str">
        <f t="shared" si="29"/>
        <v>05717</v>
      </c>
      <c r="D459" s="26">
        <v>2</v>
      </c>
      <c r="E459" s="75" t="s">
        <v>465</v>
      </c>
      <c r="F459" s="27" t="s">
        <v>1247</v>
      </c>
      <c r="G459" s="39" t="s">
        <v>209</v>
      </c>
      <c r="H459" s="40">
        <v>415881054</v>
      </c>
      <c r="I459" s="80">
        <v>0</v>
      </c>
      <c r="J459" s="46">
        <v>39.840000000000003</v>
      </c>
      <c r="K459" s="29">
        <f t="shared" si="28"/>
        <v>0</v>
      </c>
      <c r="L459" s="28">
        <f t="shared" si="30"/>
        <v>46.214399999999998</v>
      </c>
      <c r="M459" s="30">
        <f t="shared" si="31"/>
        <v>0</v>
      </c>
    </row>
    <row r="460" spans="1:13" ht="24" x14ac:dyDescent="0.25">
      <c r="A460" s="26" t="s">
        <v>1432</v>
      </c>
      <c r="B460" s="25" t="s">
        <v>1397</v>
      </c>
      <c r="C460" s="26" t="str">
        <f t="shared" si="29"/>
        <v>05717</v>
      </c>
      <c r="D460" s="26">
        <v>3</v>
      </c>
      <c r="E460" s="75" t="s">
        <v>465</v>
      </c>
      <c r="F460" s="27" t="s">
        <v>1248</v>
      </c>
      <c r="G460" s="39" t="s">
        <v>210</v>
      </c>
      <c r="H460" s="40">
        <v>415881055</v>
      </c>
      <c r="I460" s="80">
        <v>0</v>
      </c>
      <c r="J460" s="46">
        <v>39.840000000000003</v>
      </c>
      <c r="K460" s="29">
        <f t="shared" si="28"/>
        <v>0</v>
      </c>
      <c r="L460" s="28">
        <f t="shared" si="30"/>
        <v>46.214399999999998</v>
      </c>
      <c r="M460" s="30">
        <f t="shared" si="31"/>
        <v>0</v>
      </c>
    </row>
    <row r="461" spans="1:13" ht="24" x14ac:dyDescent="0.25">
      <c r="A461" s="26" t="s">
        <v>1432</v>
      </c>
      <c r="B461" s="25" t="s">
        <v>1397</v>
      </c>
      <c r="C461" s="26" t="str">
        <f t="shared" si="29"/>
        <v>05717</v>
      </c>
      <c r="D461" s="26">
        <v>4</v>
      </c>
      <c r="E461" s="75" t="s">
        <v>465</v>
      </c>
      <c r="F461" s="27" t="s">
        <v>1249</v>
      </c>
      <c r="G461" s="39" t="s">
        <v>211</v>
      </c>
      <c r="H461" s="40">
        <v>415881056</v>
      </c>
      <c r="I461" s="80">
        <v>0</v>
      </c>
      <c r="J461" s="46">
        <v>39.840000000000003</v>
      </c>
      <c r="K461" s="29">
        <f t="shared" si="28"/>
        <v>0</v>
      </c>
      <c r="L461" s="28">
        <f t="shared" si="30"/>
        <v>46.214399999999998</v>
      </c>
      <c r="M461" s="30">
        <f t="shared" si="31"/>
        <v>0</v>
      </c>
    </row>
    <row r="462" spans="1:13" x14ac:dyDescent="0.25">
      <c r="A462" s="26" t="s">
        <v>1432</v>
      </c>
      <c r="B462" s="25" t="s">
        <v>1397</v>
      </c>
      <c r="C462" s="26" t="str">
        <f t="shared" si="29"/>
        <v>D5835</v>
      </c>
      <c r="D462" s="26">
        <v>1</v>
      </c>
      <c r="E462" s="75" t="s">
        <v>731</v>
      </c>
      <c r="F462" s="27" t="s">
        <v>1246</v>
      </c>
      <c r="G462" s="39" t="s">
        <v>920</v>
      </c>
      <c r="H462" s="40">
        <v>449365001</v>
      </c>
      <c r="I462" s="80">
        <v>0</v>
      </c>
      <c r="J462" s="46">
        <v>39.840000000000003</v>
      </c>
      <c r="K462" s="29">
        <f t="shared" si="28"/>
        <v>0</v>
      </c>
      <c r="L462" s="28">
        <f t="shared" si="30"/>
        <v>46.214399999999998</v>
      </c>
      <c r="M462" s="30">
        <f t="shared" si="31"/>
        <v>0</v>
      </c>
    </row>
    <row r="463" spans="1:13" x14ac:dyDescent="0.25">
      <c r="A463" s="26" t="s">
        <v>1432</v>
      </c>
      <c r="B463" s="25" t="s">
        <v>1397</v>
      </c>
      <c r="C463" s="26" t="str">
        <f t="shared" si="29"/>
        <v>D5835</v>
      </c>
      <c r="D463" s="26">
        <v>2</v>
      </c>
      <c r="E463" s="75" t="s">
        <v>731</v>
      </c>
      <c r="F463" s="27" t="s">
        <v>1247</v>
      </c>
      <c r="G463" s="39" t="s">
        <v>921</v>
      </c>
      <c r="H463" s="40">
        <v>449365002</v>
      </c>
      <c r="I463" s="80">
        <v>0</v>
      </c>
      <c r="J463" s="46">
        <v>39.840000000000003</v>
      </c>
      <c r="K463" s="29">
        <f t="shared" si="28"/>
        <v>0</v>
      </c>
      <c r="L463" s="28">
        <f t="shared" si="30"/>
        <v>46.214399999999998</v>
      </c>
      <c r="M463" s="30">
        <f t="shared" si="31"/>
        <v>0</v>
      </c>
    </row>
    <row r="464" spans="1:13" x14ac:dyDescent="0.25">
      <c r="A464" s="26" t="s">
        <v>1432</v>
      </c>
      <c r="B464" s="25" t="s">
        <v>1397</v>
      </c>
      <c r="C464" s="26" t="str">
        <f t="shared" si="29"/>
        <v>D5835</v>
      </c>
      <c r="D464" s="26">
        <v>3</v>
      </c>
      <c r="E464" s="75" t="s">
        <v>731</v>
      </c>
      <c r="F464" s="27" t="s">
        <v>1248</v>
      </c>
      <c r="G464" s="39" t="s">
        <v>922</v>
      </c>
      <c r="H464" s="40">
        <v>449365003</v>
      </c>
      <c r="I464" s="80">
        <v>0</v>
      </c>
      <c r="J464" s="46">
        <v>39.840000000000003</v>
      </c>
      <c r="K464" s="29">
        <f t="shared" si="28"/>
        <v>0</v>
      </c>
      <c r="L464" s="28">
        <f t="shared" si="30"/>
        <v>46.214399999999998</v>
      </c>
      <c r="M464" s="30">
        <f t="shared" si="31"/>
        <v>0</v>
      </c>
    </row>
    <row r="465" spans="1:13" x14ac:dyDescent="0.25">
      <c r="A465" s="26" t="s">
        <v>1432</v>
      </c>
      <c r="B465" s="25" t="s">
        <v>1397</v>
      </c>
      <c r="C465" s="26" t="str">
        <f t="shared" si="29"/>
        <v>D5835</v>
      </c>
      <c r="D465" s="26">
        <v>4</v>
      </c>
      <c r="E465" s="75" t="s">
        <v>731</v>
      </c>
      <c r="F465" s="27" t="s">
        <v>1249</v>
      </c>
      <c r="G465" s="39" t="s">
        <v>923</v>
      </c>
      <c r="H465" s="40">
        <v>449365004</v>
      </c>
      <c r="I465" s="80">
        <v>0</v>
      </c>
      <c r="J465" s="46">
        <v>39.840000000000003</v>
      </c>
      <c r="K465" s="29">
        <f t="shared" si="28"/>
        <v>0</v>
      </c>
      <c r="L465" s="28">
        <f t="shared" si="30"/>
        <v>46.214399999999998</v>
      </c>
      <c r="M465" s="30">
        <f t="shared" si="31"/>
        <v>0</v>
      </c>
    </row>
    <row r="466" spans="1:13" x14ac:dyDescent="0.25">
      <c r="A466" s="26" t="s">
        <v>1433</v>
      </c>
      <c r="B466" s="25" t="s">
        <v>1398</v>
      </c>
      <c r="C466" s="26" t="str">
        <f t="shared" si="29"/>
        <v>C6603</v>
      </c>
      <c r="D466" s="26">
        <v>1</v>
      </c>
      <c r="E466" s="75" t="s">
        <v>445</v>
      </c>
      <c r="F466" s="27" t="s">
        <v>1233</v>
      </c>
      <c r="G466" s="39" t="s">
        <v>618</v>
      </c>
      <c r="H466" s="40">
        <v>416016001</v>
      </c>
      <c r="I466" s="80">
        <v>0</v>
      </c>
      <c r="J466" s="46">
        <v>29.818999999999999</v>
      </c>
      <c r="K466" s="29">
        <f t="shared" si="28"/>
        <v>0</v>
      </c>
      <c r="L466" s="28">
        <f t="shared" si="30"/>
        <v>34.590039999999995</v>
      </c>
      <c r="M466" s="30">
        <f t="shared" si="31"/>
        <v>0</v>
      </c>
    </row>
    <row r="467" spans="1:13" x14ac:dyDescent="0.25">
      <c r="A467" s="26" t="s">
        <v>1433</v>
      </c>
      <c r="B467" s="25" t="s">
        <v>1398</v>
      </c>
      <c r="C467" s="26" t="str">
        <f t="shared" si="29"/>
        <v>C6603</v>
      </c>
      <c r="D467" s="26">
        <v>2</v>
      </c>
      <c r="E467" s="75" t="s">
        <v>445</v>
      </c>
      <c r="F467" s="27" t="s">
        <v>1234</v>
      </c>
      <c r="G467" s="39" t="s">
        <v>621</v>
      </c>
      <c r="H467" s="40">
        <v>416016004</v>
      </c>
      <c r="I467" s="80">
        <v>0</v>
      </c>
      <c r="J467" s="46">
        <v>29.818999999999999</v>
      </c>
      <c r="K467" s="29">
        <f t="shared" si="28"/>
        <v>0</v>
      </c>
      <c r="L467" s="28">
        <f t="shared" si="30"/>
        <v>34.590039999999995</v>
      </c>
      <c r="M467" s="30">
        <f t="shared" si="31"/>
        <v>0</v>
      </c>
    </row>
    <row r="468" spans="1:13" x14ac:dyDescent="0.25">
      <c r="A468" s="26" t="s">
        <v>1433</v>
      </c>
      <c r="B468" s="25" t="s">
        <v>1398</v>
      </c>
      <c r="C468" s="26" t="str">
        <f t="shared" si="29"/>
        <v>C6603</v>
      </c>
      <c r="D468" s="26">
        <v>3</v>
      </c>
      <c r="E468" s="75" t="s">
        <v>445</v>
      </c>
      <c r="F468" s="27" t="s">
        <v>1235</v>
      </c>
      <c r="G468" s="39" t="s">
        <v>620</v>
      </c>
      <c r="H468" s="40">
        <v>416016003</v>
      </c>
      <c r="I468" s="80">
        <v>0</v>
      </c>
      <c r="J468" s="46">
        <v>29.818999999999999</v>
      </c>
      <c r="K468" s="29">
        <f t="shared" si="28"/>
        <v>0</v>
      </c>
      <c r="L468" s="28">
        <f t="shared" si="30"/>
        <v>34.590039999999995</v>
      </c>
      <c r="M468" s="30">
        <f t="shared" si="31"/>
        <v>0</v>
      </c>
    </row>
    <row r="469" spans="1:13" x14ac:dyDescent="0.25">
      <c r="A469" s="26" t="s">
        <v>1433</v>
      </c>
      <c r="B469" s="25" t="s">
        <v>1398</v>
      </c>
      <c r="C469" s="26" t="str">
        <f t="shared" si="29"/>
        <v>C6603</v>
      </c>
      <c r="D469" s="26">
        <v>4</v>
      </c>
      <c r="E469" s="75" t="s">
        <v>445</v>
      </c>
      <c r="F469" s="27" t="s">
        <v>1236</v>
      </c>
      <c r="G469" s="39" t="s">
        <v>619</v>
      </c>
      <c r="H469" s="40">
        <v>416016002</v>
      </c>
      <c r="I469" s="80">
        <v>0</v>
      </c>
      <c r="J469" s="46">
        <v>29.818999999999999</v>
      </c>
      <c r="K469" s="29">
        <f t="shared" si="28"/>
        <v>0</v>
      </c>
      <c r="L469" s="28">
        <f t="shared" si="30"/>
        <v>34.590039999999995</v>
      </c>
      <c r="M469" s="30">
        <f t="shared" si="31"/>
        <v>0</v>
      </c>
    </row>
    <row r="470" spans="1:13" x14ac:dyDescent="0.25">
      <c r="A470" s="26" t="s">
        <v>1433</v>
      </c>
      <c r="B470" s="25" t="s">
        <v>1398</v>
      </c>
      <c r="C470" s="26" t="str">
        <f t="shared" si="29"/>
        <v>C6603</v>
      </c>
      <c r="D470" s="26">
        <v>5</v>
      </c>
      <c r="E470" s="75" t="s">
        <v>445</v>
      </c>
      <c r="F470" s="27" t="s">
        <v>1251</v>
      </c>
      <c r="G470" s="39" t="s">
        <v>955</v>
      </c>
      <c r="H470" s="40">
        <v>416016037</v>
      </c>
      <c r="I470" s="80">
        <v>0</v>
      </c>
      <c r="J470" s="46">
        <v>34.5</v>
      </c>
      <c r="K470" s="29">
        <f t="shared" si="28"/>
        <v>0</v>
      </c>
      <c r="L470" s="28">
        <f t="shared" si="30"/>
        <v>40.019999999999996</v>
      </c>
      <c r="M470" s="30">
        <f t="shared" si="31"/>
        <v>0</v>
      </c>
    </row>
    <row r="471" spans="1:13" x14ac:dyDescent="0.25">
      <c r="A471" s="26" t="s">
        <v>1433</v>
      </c>
      <c r="B471" s="25" t="s">
        <v>1398</v>
      </c>
      <c r="C471" s="26" t="str">
        <f t="shared" si="29"/>
        <v>05404</v>
      </c>
      <c r="D471" s="26">
        <v>1</v>
      </c>
      <c r="E471" s="75" t="s">
        <v>446</v>
      </c>
      <c r="F471" s="27" t="s">
        <v>1233</v>
      </c>
      <c r="G471" s="39" t="s">
        <v>622</v>
      </c>
      <c r="H471" s="40">
        <v>416016017</v>
      </c>
      <c r="I471" s="80">
        <v>0</v>
      </c>
      <c r="J471" s="46">
        <v>29.818999999999999</v>
      </c>
      <c r="K471" s="29">
        <f t="shared" si="28"/>
        <v>0</v>
      </c>
      <c r="L471" s="28">
        <f t="shared" si="30"/>
        <v>34.590039999999995</v>
      </c>
      <c r="M471" s="30">
        <f t="shared" si="31"/>
        <v>0</v>
      </c>
    </row>
    <row r="472" spans="1:13" x14ac:dyDescent="0.25">
      <c r="A472" s="26" t="s">
        <v>1433</v>
      </c>
      <c r="B472" s="25" t="s">
        <v>1398</v>
      </c>
      <c r="C472" s="26" t="str">
        <f t="shared" si="29"/>
        <v>05404</v>
      </c>
      <c r="D472" s="26">
        <v>2</v>
      </c>
      <c r="E472" s="75" t="s">
        <v>446</v>
      </c>
      <c r="F472" s="27" t="s">
        <v>1234</v>
      </c>
      <c r="G472" s="39" t="s">
        <v>625</v>
      </c>
      <c r="H472" s="40">
        <v>416016020</v>
      </c>
      <c r="I472" s="80">
        <v>0</v>
      </c>
      <c r="J472" s="46">
        <v>29.818999999999999</v>
      </c>
      <c r="K472" s="29">
        <f t="shared" si="28"/>
        <v>0</v>
      </c>
      <c r="L472" s="28">
        <f t="shared" si="30"/>
        <v>34.590039999999995</v>
      </c>
      <c r="M472" s="30">
        <f t="shared" si="31"/>
        <v>0</v>
      </c>
    </row>
    <row r="473" spans="1:13" x14ac:dyDescent="0.25">
      <c r="A473" s="26" t="s">
        <v>1433</v>
      </c>
      <c r="B473" s="25" t="s">
        <v>1398</v>
      </c>
      <c r="C473" s="26" t="str">
        <f t="shared" si="29"/>
        <v>05404</v>
      </c>
      <c r="D473" s="26">
        <v>3</v>
      </c>
      <c r="E473" s="75" t="s">
        <v>446</v>
      </c>
      <c r="F473" s="27" t="s">
        <v>1235</v>
      </c>
      <c r="G473" s="39" t="s">
        <v>624</v>
      </c>
      <c r="H473" s="40">
        <v>416016019</v>
      </c>
      <c r="I473" s="80">
        <v>0</v>
      </c>
      <c r="J473" s="46">
        <v>29.818999999999999</v>
      </c>
      <c r="K473" s="29">
        <f t="shared" si="28"/>
        <v>0</v>
      </c>
      <c r="L473" s="28">
        <f t="shared" si="30"/>
        <v>34.590039999999995</v>
      </c>
      <c r="M473" s="30">
        <f t="shared" si="31"/>
        <v>0</v>
      </c>
    </row>
    <row r="474" spans="1:13" x14ac:dyDescent="0.25">
      <c r="A474" s="26" t="s">
        <v>1433</v>
      </c>
      <c r="B474" s="25" t="s">
        <v>1398</v>
      </c>
      <c r="C474" s="26" t="str">
        <f t="shared" si="29"/>
        <v>05404</v>
      </c>
      <c r="D474" s="26">
        <v>4</v>
      </c>
      <c r="E474" s="75" t="s">
        <v>446</v>
      </c>
      <c r="F474" s="27" t="s">
        <v>1236</v>
      </c>
      <c r="G474" s="39" t="s">
        <v>623</v>
      </c>
      <c r="H474" s="40">
        <v>416016018</v>
      </c>
      <c r="I474" s="80">
        <v>0</v>
      </c>
      <c r="J474" s="46">
        <v>29.818999999999999</v>
      </c>
      <c r="K474" s="29">
        <f t="shared" si="28"/>
        <v>0</v>
      </c>
      <c r="L474" s="28">
        <f t="shared" si="30"/>
        <v>34.590039999999995</v>
      </c>
      <c r="M474" s="30">
        <f t="shared" si="31"/>
        <v>0</v>
      </c>
    </row>
    <row r="475" spans="1:13" x14ac:dyDescent="0.25">
      <c r="A475" s="26" t="s">
        <v>1433</v>
      </c>
      <c r="B475" s="25" t="s">
        <v>1398</v>
      </c>
      <c r="C475" s="26" t="str">
        <f t="shared" si="29"/>
        <v>05404</v>
      </c>
      <c r="D475" s="26">
        <v>5</v>
      </c>
      <c r="E475" s="75" t="s">
        <v>446</v>
      </c>
      <c r="F475" s="27" t="s">
        <v>1251</v>
      </c>
      <c r="G475" s="39" t="s">
        <v>953</v>
      </c>
      <c r="H475" s="40">
        <v>416016035</v>
      </c>
      <c r="I475" s="80">
        <v>0</v>
      </c>
      <c r="J475" s="46">
        <v>34.5</v>
      </c>
      <c r="K475" s="29">
        <f t="shared" si="28"/>
        <v>0</v>
      </c>
      <c r="L475" s="28">
        <f t="shared" si="30"/>
        <v>40.019999999999996</v>
      </c>
      <c r="M475" s="30">
        <f t="shared" si="31"/>
        <v>0</v>
      </c>
    </row>
    <row r="476" spans="1:13" x14ac:dyDescent="0.25">
      <c r="A476" s="26" t="s">
        <v>1433</v>
      </c>
      <c r="B476" s="25" t="s">
        <v>1398</v>
      </c>
      <c r="C476" s="26" t="str">
        <f t="shared" si="29"/>
        <v>00101</v>
      </c>
      <c r="D476" s="26">
        <v>1</v>
      </c>
      <c r="E476" s="75" t="s">
        <v>447</v>
      </c>
      <c r="F476" s="27" t="s">
        <v>1233</v>
      </c>
      <c r="G476" s="39" t="s">
        <v>639</v>
      </c>
      <c r="H476" s="40">
        <v>416016021</v>
      </c>
      <c r="I476" s="80">
        <v>0</v>
      </c>
      <c r="J476" s="46">
        <v>29.818999999999999</v>
      </c>
      <c r="K476" s="29">
        <f t="shared" si="28"/>
        <v>0</v>
      </c>
      <c r="L476" s="28">
        <f t="shared" si="30"/>
        <v>34.590039999999995</v>
      </c>
      <c r="M476" s="30">
        <f t="shared" si="31"/>
        <v>0</v>
      </c>
    </row>
    <row r="477" spans="1:13" x14ac:dyDescent="0.25">
      <c r="A477" s="26" t="s">
        <v>1433</v>
      </c>
      <c r="B477" s="25" t="s">
        <v>1398</v>
      </c>
      <c r="C477" s="26" t="str">
        <f t="shared" si="29"/>
        <v>00101</v>
      </c>
      <c r="D477" s="26">
        <v>2</v>
      </c>
      <c r="E477" s="75" t="s">
        <v>447</v>
      </c>
      <c r="F477" s="27" t="s">
        <v>1234</v>
      </c>
      <c r="G477" s="39" t="s">
        <v>642</v>
      </c>
      <c r="H477" s="40">
        <v>416016024</v>
      </c>
      <c r="I477" s="80">
        <v>0</v>
      </c>
      <c r="J477" s="46">
        <v>29.818999999999999</v>
      </c>
      <c r="K477" s="29">
        <f t="shared" si="28"/>
        <v>0</v>
      </c>
      <c r="L477" s="28">
        <f t="shared" si="30"/>
        <v>34.590039999999995</v>
      </c>
      <c r="M477" s="30">
        <f t="shared" si="31"/>
        <v>0</v>
      </c>
    </row>
    <row r="478" spans="1:13" x14ac:dyDescent="0.25">
      <c r="A478" s="26" t="s">
        <v>1433</v>
      </c>
      <c r="B478" s="25" t="s">
        <v>1398</v>
      </c>
      <c r="C478" s="26" t="str">
        <f t="shared" si="29"/>
        <v>00101</v>
      </c>
      <c r="D478" s="26">
        <v>3</v>
      </c>
      <c r="E478" s="75" t="s">
        <v>447</v>
      </c>
      <c r="F478" s="27" t="s">
        <v>1235</v>
      </c>
      <c r="G478" s="39" t="s">
        <v>641</v>
      </c>
      <c r="H478" s="40">
        <v>416016023</v>
      </c>
      <c r="I478" s="80">
        <v>0</v>
      </c>
      <c r="J478" s="46">
        <v>29.818999999999999</v>
      </c>
      <c r="K478" s="29">
        <f t="shared" si="28"/>
        <v>0</v>
      </c>
      <c r="L478" s="28">
        <f t="shared" si="30"/>
        <v>34.590039999999995</v>
      </c>
      <c r="M478" s="30">
        <f t="shared" si="31"/>
        <v>0</v>
      </c>
    </row>
    <row r="479" spans="1:13" x14ac:dyDescent="0.25">
      <c r="A479" s="26" t="s">
        <v>1433</v>
      </c>
      <c r="B479" s="25" t="s">
        <v>1398</v>
      </c>
      <c r="C479" s="26" t="str">
        <f t="shared" si="29"/>
        <v>00101</v>
      </c>
      <c r="D479" s="26">
        <v>4</v>
      </c>
      <c r="E479" s="75" t="s">
        <v>447</v>
      </c>
      <c r="F479" s="27" t="s">
        <v>1236</v>
      </c>
      <c r="G479" s="39" t="s">
        <v>640</v>
      </c>
      <c r="H479" s="40">
        <v>416016022</v>
      </c>
      <c r="I479" s="80">
        <v>0</v>
      </c>
      <c r="J479" s="46">
        <v>29.818999999999999</v>
      </c>
      <c r="K479" s="29">
        <f t="shared" si="28"/>
        <v>0</v>
      </c>
      <c r="L479" s="28">
        <f t="shared" si="30"/>
        <v>34.590039999999995</v>
      </c>
      <c r="M479" s="30">
        <f t="shared" si="31"/>
        <v>0</v>
      </c>
    </row>
    <row r="480" spans="1:13" x14ac:dyDescent="0.25">
      <c r="A480" s="26" t="s">
        <v>1433</v>
      </c>
      <c r="B480" s="25" t="s">
        <v>1398</v>
      </c>
      <c r="C480" s="26" t="str">
        <f t="shared" si="29"/>
        <v>00101</v>
      </c>
      <c r="D480" s="26">
        <v>5</v>
      </c>
      <c r="E480" s="75" t="s">
        <v>447</v>
      </c>
      <c r="F480" s="27" t="s">
        <v>1251</v>
      </c>
      <c r="G480" s="39" t="s">
        <v>951</v>
      </c>
      <c r="H480" s="40">
        <v>416016033</v>
      </c>
      <c r="I480" s="80">
        <v>0</v>
      </c>
      <c r="J480" s="46">
        <v>34.5</v>
      </c>
      <c r="K480" s="29">
        <f t="shared" si="28"/>
        <v>0</v>
      </c>
      <c r="L480" s="28">
        <f t="shared" si="30"/>
        <v>40.019999999999996</v>
      </c>
      <c r="M480" s="30">
        <f t="shared" si="31"/>
        <v>0</v>
      </c>
    </row>
    <row r="481" spans="1:13" x14ac:dyDescent="0.25">
      <c r="A481" s="26" t="s">
        <v>1433</v>
      </c>
      <c r="B481" s="25" t="s">
        <v>1398</v>
      </c>
      <c r="C481" s="26" t="str">
        <f t="shared" si="29"/>
        <v>C6400</v>
      </c>
      <c r="D481" s="26">
        <v>1</v>
      </c>
      <c r="E481" s="75" t="s">
        <v>449</v>
      </c>
      <c r="F481" s="27" t="s">
        <v>1233</v>
      </c>
      <c r="G481" s="39" t="s">
        <v>626</v>
      </c>
      <c r="H481" s="40">
        <v>416016005</v>
      </c>
      <c r="I481" s="80">
        <v>0</v>
      </c>
      <c r="J481" s="46">
        <v>29.818999999999999</v>
      </c>
      <c r="K481" s="29">
        <f t="shared" si="28"/>
        <v>0</v>
      </c>
      <c r="L481" s="28">
        <f t="shared" si="30"/>
        <v>34.590039999999995</v>
      </c>
      <c r="M481" s="30">
        <f t="shared" si="31"/>
        <v>0</v>
      </c>
    </row>
    <row r="482" spans="1:13" x14ac:dyDescent="0.25">
      <c r="A482" s="26" t="s">
        <v>1433</v>
      </c>
      <c r="B482" s="25" t="s">
        <v>1398</v>
      </c>
      <c r="C482" s="26" t="str">
        <f t="shared" si="29"/>
        <v>C6400</v>
      </c>
      <c r="D482" s="26">
        <v>2</v>
      </c>
      <c r="E482" s="75" t="s">
        <v>449</v>
      </c>
      <c r="F482" s="27" t="s">
        <v>1234</v>
      </c>
      <c r="G482" s="39" t="s">
        <v>629</v>
      </c>
      <c r="H482" s="40">
        <v>416016008</v>
      </c>
      <c r="I482" s="80">
        <v>0</v>
      </c>
      <c r="J482" s="46">
        <v>29.818999999999999</v>
      </c>
      <c r="K482" s="29">
        <f t="shared" si="28"/>
        <v>0</v>
      </c>
      <c r="L482" s="28">
        <f t="shared" si="30"/>
        <v>34.590039999999995</v>
      </c>
      <c r="M482" s="30">
        <f t="shared" si="31"/>
        <v>0</v>
      </c>
    </row>
    <row r="483" spans="1:13" x14ac:dyDescent="0.25">
      <c r="A483" s="26" t="s">
        <v>1433</v>
      </c>
      <c r="B483" s="25" t="s">
        <v>1398</v>
      </c>
      <c r="C483" s="26" t="str">
        <f t="shared" si="29"/>
        <v>C6400</v>
      </c>
      <c r="D483" s="26">
        <v>3</v>
      </c>
      <c r="E483" s="75" t="s">
        <v>449</v>
      </c>
      <c r="F483" s="27" t="s">
        <v>1235</v>
      </c>
      <c r="G483" s="39" t="s">
        <v>628</v>
      </c>
      <c r="H483" s="40">
        <v>416016007</v>
      </c>
      <c r="I483" s="80">
        <v>0</v>
      </c>
      <c r="J483" s="46">
        <v>29.818999999999999</v>
      </c>
      <c r="K483" s="29">
        <f t="shared" si="28"/>
        <v>0</v>
      </c>
      <c r="L483" s="28">
        <f t="shared" si="30"/>
        <v>34.590039999999995</v>
      </c>
      <c r="M483" s="30">
        <f t="shared" si="31"/>
        <v>0</v>
      </c>
    </row>
    <row r="484" spans="1:13" x14ac:dyDescent="0.25">
      <c r="A484" s="26" t="s">
        <v>1433</v>
      </c>
      <c r="B484" s="25" t="s">
        <v>1398</v>
      </c>
      <c r="C484" s="26" t="str">
        <f t="shared" si="29"/>
        <v>C6400</v>
      </c>
      <c r="D484" s="26">
        <v>4</v>
      </c>
      <c r="E484" s="75" t="s">
        <v>449</v>
      </c>
      <c r="F484" s="27" t="s">
        <v>1236</v>
      </c>
      <c r="G484" s="39" t="s">
        <v>627</v>
      </c>
      <c r="H484" s="40">
        <v>416016006</v>
      </c>
      <c r="I484" s="80">
        <v>0</v>
      </c>
      <c r="J484" s="46">
        <v>29.818999999999999</v>
      </c>
      <c r="K484" s="29">
        <f t="shared" si="28"/>
        <v>0</v>
      </c>
      <c r="L484" s="28">
        <f t="shared" si="30"/>
        <v>34.590039999999995</v>
      </c>
      <c r="M484" s="30">
        <f t="shared" si="31"/>
        <v>0</v>
      </c>
    </row>
    <row r="485" spans="1:13" x14ac:dyDescent="0.25">
      <c r="A485" s="26" t="s">
        <v>1433</v>
      </c>
      <c r="B485" s="25" t="s">
        <v>1398</v>
      </c>
      <c r="C485" s="26" t="str">
        <f t="shared" si="29"/>
        <v>C6400</v>
      </c>
      <c r="D485" s="26">
        <v>5</v>
      </c>
      <c r="E485" s="75" t="s">
        <v>449</v>
      </c>
      <c r="F485" s="27" t="s">
        <v>1251</v>
      </c>
      <c r="G485" s="39" t="s">
        <v>954</v>
      </c>
      <c r="H485" s="40">
        <v>416016036</v>
      </c>
      <c r="I485" s="80">
        <v>0</v>
      </c>
      <c r="J485" s="46">
        <v>34.5</v>
      </c>
      <c r="K485" s="29">
        <f t="shared" si="28"/>
        <v>0</v>
      </c>
      <c r="L485" s="28">
        <f t="shared" si="30"/>
        <v>40.019999999999996</v>
      </c>
      <c r="M485" s="30">
        <f t="shared" si="31"/>
        <v>0</v>
      </c>
    </row>
    <row r="486" spans="1:13" x14ac:dyDescent="0.25">
      <c r="A486" s="26" t="s">
        <v>1433</v>
      </c>
      <c r="B486" s="25" t="s">
        <v>1398</v>
      </c>
      <c r="C486" s="26" t="str">
        <f t="shared" si="29"/>
        <v>X6501</v>
      </c>
      <c r="D486" s="26">
        <v>1</v>
      </c>
      <c r="E486" s="75" t="s">
        <v>453</v>
      </c>
      <c r="F486" s="27" t="s">
        <v>1233</v>
      </c>
      <c r="G486" s="39" t="s">
        <v>630</v>
      </c>
      <c r="H486" s="40">
        <v>416016009</v>
      </c>
      <c r="I486" s="80">
        <v>0</v>
      </c>
      <c r="J486" s="46">
        <v>29.818999999999999</v>
      </c>
      <c r="K486" s="29">
        <f t="shared" si="28"/>
        <v>0</v>
      </c>
      <c r="L486" s="28">
        <f t="shared" si="30"/>
        <v>34.590039999999995</v>
      </c>
      <c r="M486" s="30">
        <f t="shared" si="31"/>
        <v>0</v>
      </c>
    </row>
    <row r="487" spans="1:13" x14ac:dyDescent="0.25">
      <c r="A487" s="26" t="s">
        <v>1433</v>
      </c>
      <c r="B487" s="25" t="s">
        <v>1398</v>
      </c>
      <c r="C487" s="26" t="str">
        <f t="shared" si="29"/>
        <v>X6501</v>
      </c>
      <c r="D487" s="26">
        <v>2</v>
      </c>
      <c r="E487" s="75" t="s">
        <v>453</v>
      </c>
      <c r="F487" s="27" t="s">
        <v>1234</v>
      </c>
      <c r="G487" s="39" t="s">
        <v>633</v>
      </c>
      <c r="H487" s="40">
        <v>416016012</v>
      </c>
      <c r="I487" s="80">
        <v>0</v>
      </c>
      <c r="J487" s="46">
        <v>29.818999999999999</v>
      </c>
      <c r="K487" s="29">
        <f t="shared" si="28"/>
        <v>0</v>
      </c>
      <c r="L487" s="28">
        <f t="shared" si="30"/>
        <v>34.590039999999995</v>
      </c>
      <c r="M487" s="30">
        <f t="shared" si="31"/>
        <v>0</v>
      </c>
    </row>
    <row r="488" spans="1:13" x14ac:dyDescent="0.25">
      <c r="A488" s="26" t="s">
        <v>1433</v>
      </c>
      <c r="B488" s="25" t="s">
        <v>1398</v>
      </c>
      <c r="C488" s="26" t="str">
        <f t="shared" si="29"/>
        <v>X6501</v>
      </c>
      <c r="D488" s="26">
        <v>3</v>
      </c>
      <c r="E488" s="75" t="s">
        <v>453</v>
      </c>
      <c r="F488" s="27" t="s">
        <v>1235</v>
      </c>
      <c r="G488" s="39" t="s">
        <v>632</v>
      </c>
      <c r="H488" s="40">
        <v>416016011</v>
      </c>
      <c r="I488" s="80">
        <v>0</v>
      </c>
      <c r="J488" s="46">
        <v>29.818999999999999</v>
      </c>
      <c r="K488" s="29">
        <f t="shared" si="28"/>
        <v>0</v>
      </c>
      <c r="L488" s="28">
        <f t="shared" si="30"/>
        <v>34.590039999999995</v>
      </c>
      <c r="M488" s="30">
        <f t="shared" si="31"/>
        <v>0</v>
      </c>
    </row>
    <row r="489" spans="1:13" x14ac:dyDescent="0.25">
      <c r="A489" s="26" t="s">
        <v>1433</v>
      </c>
      <c r="B489" s="25" t="s">
        <v>1398</v>
      </c>
      <c r="C489" s="26" t="str">
        <f t="shared" si="29"/>
        <v>X6501</v>
      </c>
      <c r="D489" s="26">
        <v>4</v>
      </c>
      <c r="E489" s="75" t="s">
        <v>453</v>
      </c>
      <c r="F489" s="27" t="s">
        <v>1236</v>
      </c>
      <c r="G489" s="39" t="s">
        <v>631</v>
      </c>
      <c r="H489" s="40">
        <v>416016010</v>
      </c>
      <c r="I489" s="80">
        <v>0</v>
      </c>
      <c r="J489" s="46">
        <v>29.818999999999999</v>
      </c>
      <c r="K489" s="29">
        <f t="shared" si="28"/>
        <v>0</v>
      </c>
      <c r="L489" s="28">
        <f t="shared" si="30"/>
        <v>34.590039999999995</v>
      </c>
      <c r="M489" s="30">
        <f t="shared" si="31"/>
        <v>0</v>
      </c>
    </row>
    <row r="490" spans="1:13" x14ac:dyDescent="0.25">
      <c r="A490" s="26" t="s">
        <v>1433</v>
      </c>
      <c r="B490" s="25" t="s">
        <v>1398</v>
      </c>
      <c r="C490" s="26" t="str">
        <f t="shared" si="29"/>
        <v>X6501</v>
      </c>
      <c r="D490" s="26">
        <v>5</v>
      </c>
      <c r="E490" s="75" t="s">
        <v>453</v>
      </c>
      <c r="F490" s="27" t="s">
        <v>1251</v>
      </c>
      <c r="G490" s="39" t="s">
        <v>957</v>
      </c>
      <c r="H490" s="40">
        <v>416016039</v>
      </c>
      <c r="I490" s="80">
        <v>0</v>
      </c>
      <c r="J490" s="46">
        <v>34.5</v>
      </c>
      <c r="K490" s="29">
        <f t="shared" si="28"/>
        <v>0</v>
      </c>
      <c r="L490" s="28">
        <f t="shared" si="30"/>
        <v>40.019999999999996</v>
      </c>
      <c r="M490" s="30">
        <f t="shared" si="31"/>
        <v>0</v>
      </c>
    </row>
    <row r="491" spans="1:13" x14ac:dyDescent="0.25">
      <c r="A491" s="26" t="s">
        <v>1433</v>
      </c>
      <c r="B491" s="25" t="s">
        <v>1398</v>
      </c>
      <c r="C491" s="26" t="str">
        <f t="shared" si="29"/>
        <v>05172</v>
      </c>
      <c r="D491" s="26">
        <v>1</v>
      </c>
      <c r="E491" s="75" t="s">
        <v>454</v>
      </c>
      <c r="F491" s="27" t="s">
        <v>1233</v>
      </c>
      <c r="G491" s="39" t="s">
        <v>643</v>
      </c>
      <c r="H491" s="40">
        <v>416016025</v>
      </c>
      <c r="I491" s="80">
        <v>0</v>
      </c>
      <c r="J491" s="46">
        <v>29.818999999999999</v>
      </c>
      <c r="K491" s="29">
        <f t="shared" si="28"/>
        <v>0</v>
      </c>
      <c r="L491" s="28">
        <f t="shared" si="30"/>
        <v>34.590039999999995</v>
      </c>
      <c r="M491" s="30">
        <f t="shared" si="31"/>
        <v>0</v>
      </c>
    </row>
    <row r="492" spans="1:13" x14ac:dyDescent="0.25">
      <c r="A492" s="26" t="s">
        <v>1433</v>
      </c>
      <c r="B492" s="25" t="s">
        <v>1398</v>
      </c>
      <c r="C492" s="26" t="str">
        <f t="shared" si="29"/>
        <v>05172</v>
      </c>
      <c r="D492" s="26">
        <v>2</v>
      </c>
      <c r="E492" s="75" t="s">
        <v>454</v>
      </c>
      <c r="F492" s="27" t="s">
        <v>1234</v>
      </c>
      <c r="G492" s="39" t="s">
        <v>646</v>
      </c>
      <c r="H492" s="40">
        <v>416016028</v>
      </c>
      <c r="I492" s="80">
        <v>0</v>
      </c>
      <c r="J492" s="46">
        <v>29.818999999999999</v>
      </c>
      <c r="K492" s="29">
        <f t="shared" si="28"/>
        <v>0</v>
      </c>
      <c r="L492" s="28">
        <f t="shared" si="30"/>
        <v>34.590039999999995</v>
      </c>
      <c r="M492" s="30">
        <f t="shared" si="31"/>
        <v>0</v>
      </c>
    </row>
    <row r="493" spans="1:13" x14ac:dyDescent="0.25">
      <c r="A493" s="26" t="s">
        <v>1433</v>
      </c>
      <c r="B493" s="25" t="s">
        <v>1398</v>
      </c>
      <c r="C493" s="26" t="str">
        <f t="shared" si="29"/>
        <v>05172</v>
      </c>
      <c r="D493" s="26">
        <v>3</v>
      </c>
      <c r="E493" s="75" t="s">
        <v>454</v>
      </c>
      <c r="F493" s="27" t="s">
        <v>1235</v>
      </c>
      <c r="G493" s="39" t="s">
        <v>645</v>
      </c>
      <c r="H493" s="40">
        <v>416016027</v>
      </c>
      <c r="I493" s="80">
        <v>0</v>
      </c>
      <c r="J493" s="46">
        <v>29.818999999999999</v>
      </c>
      <c r="K493" s="29">
        <f t="shared" si="28"/>
        <v>0</v>
      </c>
      <c r="L493" s="28">
        <f t="shared" si="30"/>
        <v>34.590039999999995</v>
      </c>
      <c r="M493" s="30">
        <f t="shared" si="31"/>
        <v>0</v>
      </c>
    </row>
    <row r="494" spans="1:13" x14ac:dyDescent="0.25">
      <c r="A494" s="26" t="s">
        <v>1433</v>
      </c>
      <c r="B494" s="25" t="s">
        <v>1398</v>
      </c>
      <c r="C494" s="26" t="str">
        <f t="shared" si="29"/>
        <v>05172</v>
      </c>
      <c r="D494" s="26">
        <v>4</v>
      </c>
      <c r="E494" s="75" t="s">
        <v>454</v>
      </c>
      <c r="F494" s="27" t="s">
        <v>1236</v>
      </c>
      <c r="G494" s="39" t="s">
        <v>644</v>
      </c>
      <c r="H494" s="40">
        <v>416016026</v>
      </c>
      <c r="I494" s="80">
        <v>0</v>
      </c>
      <c r="J494" s="46">
        <v>29.818999999999999</v>
      </c>
      <c r="K494" s="29">
        <f t="shared" si="28"/>
        <v>0</v>
      </c>
      <c r="L494" s="28">
        <f t="shared" si="30"/>
        <v>34.590039999999995</v>
      </c>
      <c r="M494" s="30">
        <f t="shared" si="31"/>
        <v>0</v>
      </c>
    </row>
    <row r="495" spans="1:13" x14ac:dyDescent="0.25">
      <c r="A495" s="26" t="s">
        <v>1433</v>
      </c>
      <c r="B495" s="25" t="s">
        <v>1398</v>
      </c>
      <c r="C495" s="26" t="str">
        <f t="shared" si="29"/>
        <v>05172</v>
      </c>
      <c r="D495" s="26">
        <v>5</v>
      </c>
      <c r="E495" s="75" t="s">
        <v>454</v>
      </c>
      <c r="F495" s="27" t="s">
        <v>1251</v>
      </c>
      <c r="G495" s="39" t="s">
        <v>952</v>
      </c>
      <c r="H495" s="40">
        <v>416016034</v>
      </c>
      <c r="I495" s="80">
        <v>0</v>
      </c>
      <c r="J495" s="46">
        <v>34.5</v>
      </c>
      <c r="K495" s="29">
        <f t="shared" si="28"/>
        <v>0</v>
      </c>
      <c r="L495" s="28">
        <f t="shared" si="30"/>
        <v>40.019999999999996</v>
      </c>
      <c r="M495" s="30">
        <f t="shared" si="31"/>
        <v>0</v>
      </c>
    </row>
    <row r="496" spans="1:13" x14ac:dyDescent="0.25">
      <c r="A496" s="26" t="s">
        <v>1433</v>
      </c>
      <c r="B496" s="25" t="s">
        <v>1398</v>
      </c>
      <c r="C496" s="26" t="str">
        <f t="shared" si="29"/>
        <v>C7100</v>
      </c>
      <c r="D496" s="26">
        <v>1</v>
      </c>
      <c r="E496" s="75" t="s">
        <v>638</v>
      </c>
      <c r="F496" s="27" t="s">
        <v>1233</v>
      </c>
      <c r="G496" s="39" t="s">
        <v>634</v>
      </c>
      <c r="H496" s="40">
        <v>416016029</v>
      </c>
      <c r="I496" s="80">
        <v>0</v>
      </c>
      <c r="J496" s="46">
        <v>29.818999999999999</v>
      </c>
      <c r="K496" s="29">
        <f t="shared" si="28"/>
        <v>0</v>
      </c>
      <c r="L496" s="28">
        <f t="shared" si="30"/>
        <v>34.590039999999995</v>
      </c>
      <c r="M496" s="30">
        <f t="shared" si="31"/>
        <v>0</v>
      </c>
    </row>
    <row r="497" spans="1:13" x14ac:dyDescent="0.25">
      <c r="A497" s="26" t="s">
        <v>1433</v>
      </c>
      <c r="B497" s="25" t="s">
        <v>1398</v>
      </c>
      <c r="C497" s="26" t="str">
        <f t="shared" si="29"/>
        <v>C7100</v>
      </c>
      <c r="D497" s="26">
        <v>2</v>
      </c>
      <c r="E497" s="75" t="s">
        <v>638</v>
      </c>
      <c r="F497" s="27" t="s">
        <v>1234</v>
      </c>
      <c r="G497" s="39" t="s">
        <v>637</v>
      </c>
      <c r="H497" s="40">
        <v>416016030</v>
      </c>
      <c r="I497" s="80">
        <v>0</v>
      </c>
      <c r="J497" s="46">
        <v>29.818999999999999</v>
      </c>
      <c r="K497" s="29">
        <f t="shared" si="28"/>
        <v>0</v>
      </c>
      <c r="L497" s="28">
        <f t="shared" si="30"/>
        <v>34.590039999999995</v>
      </c>
      <c r="M497" s="30">
        <f t="shared" si="31"/>
        <v>0</v>
      </c>
    </row>
    <row r="498" spans="1:13" x14ac:dyDescent="0.25">
      <c r="A498" s="26" t="s">
        <v>1433</v>
      </c>
      <c r="B498" s="25" t="s">
        <v>1398</v>
      </c>
      <c r="C498" s="26" t="str">
        <f t="shared" si="29"/>
        <v>C7100</v>
      </c>
      <c r="D498" s="26">
        <v>3</v>
      </c>
      <c r="E498" s="75" t="s">
        <v>638</v>
      </c>
      <c r="F498" s="27" t="s">
        <v>1235</v>
      </c>
      <c r="G498" s="39" t="s">
        <v>636</v>
      </c>
      <c r="H498" s="40">
        <v>416016031</v>
      </c>
      <c r="I498" s="80">
        <v>0</v>
      </c>
      <c r="J498" s="46">
        <v>29.818999999999999</v>
      </c>
      <c r="K498" s="29">
        <f t="shared" si="28"/>
        <v>0</v>
      </c>
      <c r="L498" s="28">
        <f t="shared" si="30"/>
        <v>34.590039999999995</v>
      </c>
      <c r="M498" s="30">
        <f t="shared" si="31"/>
        <v>0</v>
      </c>
    </row>
    <row r="499" spans="1:13" x14ac:dyDescent="0.25">
      <c r="A499" s="26" t="s">
        <v>1433</v>
      </c>
      <c r="B499" s="25" t="s">
        <v>1398</v>
      </c>
      <c r="C499" s="26" t="str">
        <f t="shared" si="29"/>
        <v>C7100</v>
      </c>
      <c r="D499" s="26">
        <v>4</v>
      </c>
      <c r="E499" s="75" t="s">
        <v>638</v>
      </c>
      <c r="F499" s="27" t="s">
        <v>1236</v>
      </c>
      <c r="G499" s="39" t="s">
        <v>635</v>
      </c>
      <c r="H499" s="40">
        <v>416016032</v>
      </c>
      <c r="I499" s="80">
        <v>0</v>
      </c>
      <c r="J499" s="46">
        <v>29.818999999999999</v>
      </c>
      <c r="K499" s="29">
        <f t="shared" si="28"/>
        <v>0</v>
      </c>
      <c r="L499" s="28">
        <f t="shared" si="30"/>
        <v>34.590039999999995</v>
      </c>
      <c r="M499" s="30">
        <f t="shared" si="31"/>
        <v>0</v>
      </c>
    </row>
    <row r="500" spans="1:13" x14ac:dyDescent="0.25">
      <c r="A500" s="26" t="s">
        <v>1433</v>
      </c>
      <c r="B500" s="25" t="s">
        <v>1398</v>
      </c>
      <c r="C500" s="26" t="str">
        <f t="shared" si="29"/>
        <v>C7100</v>
      </c>
      <c r="D500" s="26">
        <v>5</v>
      </c>
      <c r="E500" s="75" t="s">
        <v>638</v>
      </c>
      <c r="F500" s="27" t="s">
        <v>1251</v>
      </c>
      <c r="G500" s="39" t="s">
        <v>956</v>
      </c>
      <c r="H500" s="40">
        <v>416016038</v>
      </c>
      <c r="I500" s="80">
        <v>0</v>
      </c>
      <c r="J500" s="46">
        <v>34.5</v>
      </c>
      <c r="K500" s="29">
        <f t="shared" si="28"/>
        <v>0</v>
      </c>
      <c r="L500" s="28">
        <f t="shared" si="30"/>
        <v>40.019999999999996</v>
      </c>
      <c r="M500" s="30">
        <f t="shared" si="31"/>
        <v>0</v>
      </c>
    </row>
    <row r="501" spans="1:13" x14ac:dyDescent="0.25">
      <c r="A501" s="26" t="s">
        <v>1434</v>
      </c>
      <c r="B501" s="25" t="s">
        <v>1399</v>
      </c>
      <c r="C501" s="26" t="str">
        <f t="shared" si="29"/>
        <v>00207</v>
      </c>
      <c r="D501" s="26">
        <v>1</v>
      </c>
      <c r="E501" s="75" t="s">
        <v>447</v>
      </c>
      <c r="F501" s="27" t="s">
        <v>1233</v>
      </c>
      <c r="G501" s="39" t="s">
        <v>232</v>
      </c>
      <c r="H501" s="40">
        <v>416085003</v>
      </c>
      <c r="I501" s="80">
        <v>0</v>
      </c>
      <c r="J501" s="46">
        <v>83.8</v>
      </c>
      <c r="K501" s="29">
        <f t="shared" si="28"/>
        <v>0</v>
      </c>
      <c r="L501" s="28">
        <f t="shared" si="30"/>
        <v>97.207999999999984</v>
      </c>
      <c r="M501" s="30">
        <f t="shared" si="31"/>
        <v>0</v>
      </c>
    </row>
    <row r="502" spans="1:13" x14ac:dyDescent="0.25">
      <c r="A502" s="26" t="s">
        <v>1434</v>
      </c>
      <c r="B502" s="25" t="s">
        <v>1399</v>
      </c>
      <c r="C502" s="26" t="str">
        <f t="shared" si="29"/>
        <v>00207</v>
      </c>
      <c r="D502" s="26">
        <v>2</v>
      </c>
      <c r="E502" s="75" t="s">
        <v>447</v>
      </c>
      <c r="F502" s="27" t="s">
        <v>1234</v>
      </c>
      <c r="G502" s="39" t="s">
        <v>234</v>
      </c>
      <c r="H502" s="40">
        <v>416085007</v>
      </c>
      <c r="I502" s="80">
        <v>0</v>
      </c>
      <c r="J502" s="46">
        <v>83.8</v>
      </c>
      <c r="K502" s="29">
        <f t="shared" si="28"/>
        <v>0</v>
      </c>
      <c r="L502" s="28">
        <f t="shared" si="30"/>
        <v>97.207999999999984</v>
      </c>
      <c r="M502" s="30">
        <f t="shared" si="31"/>
        <v>0</v>
      </c>
    </row>
    <row r="503" spans="1:13" x14ac:dyDescent="0.25">
      <c r="A503" s="26" t="s">
        <v>1434</v>
      </c>
      <c r="B503" s="25" t="s">
        <v>1399</v>
      </c>
      <c r="C503" s="26" t="str">
        <f t="shared" si="29"/>
        <v>00207</v>
      </c>
      <c r="D503" s="26">
        <v>3</v>
      </c>
      <c r="E503" s="75" t="s">
        <v>447</v>
      </c>
      <c r="F503" s="27" t="s">
        <v>1235</v>
      </c>
      <c r="G503" s="39" t="s">
        <v>233</v>
      </c>
      <c r="H503" s="40">
        <v>416085004</v>
      </c>
      <c r="I503" s="80">
        <v>0</v>
      </c>
      <c r="J503" s="46">
        <v>83.8</v>
      </c>
      <c r="K503" s="29">
        <f t="shared" si="28"/>
        <v>0</v>
      </c>
      <c r="L503" s="28">
        <f t="shared" si="30"/>
        <v>97.207999999999984</v>
      </c>
      <c r="M503" s="30">
        <f t="shared" si="31"/>
        <v>0</v>
      </c>
    </row>
    <row r="504" spans="1:13" x14ac:dyDescent="0.25">
      <c r="A504" s="26" t="s">
        <v>1434</v>
      </c>
      <c r="B504" s="25" t="s">
        <v>1399</v>
      </c>
      <c r="C504" s="26" t="str">
        <f t="shared" si="29"/>
        <v>00207</v>
      </c>
      <c r="D504" s="26">
        <v>4</v>
      </c>
      <c r="E504" s="75" t="s">
        <v>447</v>
      </c>
      <c r="F504" s="27" t="s">
        <v>1245</v>
      </c>
      <c r="G504" s="39" t="s">
        <v>235</v>
      </c>
      <c r="H504" s="40">
        <v>416085010</v>
      </c>
      <c r="I504" s="80">
        <v>0</v>
      </c>
      <c r="J504" s="46">
        <v>83.8</v>
      </c>
      <c r="K504" s="29">
        <f t="shared" si="28"/>
        <v>0</v>
      </c>
      <c r="L504" s="28">
        <f t="shared" si="30"/>
        <v>97.207999999999984</v>
      </c>
      <c r="M504" s="30">
        <f t="shared" si="31"/>
        <v>0</v>
      </c>
    </row>
    <row r="505" spans="1:13" x14ac:dyDescent="0.25">
      <c r="A505" s="26" t="s">
        <v>1434</v>
      </c>
      <c r="B505" s="25" t="s">
        <v>1399</v>
      </c>
      <c r="C505" s="26" t="str">
        <f t="shared" si="29"/>
        <v>04000</v>
      </c>
      <c r="D505" s="26">
        <v>1</v>
      </c>
      <c r="E505" s="75" t="s">
        <v>450</v>
      </c>
      <c r="F505" s="27" t="s">
        <v>1233</v>
      </c>
      <c r="G505" s="39" t="s">
        <v>236</v>
      </c>
      <c r="H505" s="40">
        <v>416085001</v>
      </c>
      <c r="I505" s="80">
        <v>0</v>
      </c>
      <c r="J505" s="46">
        <v>92.896600000000007</v>
      </c>
      <c r="K505" s="29">
        <f t="shared" si="28"/>
        <v>0</v>
      </c>
      <c r="L505" s="28">
        <f t="shared" si="30"/>
        <v>107.76005600000001</v>
      </c>
      <c r="M505" s="30">
        <f t="shared" si="31"/>
        <v>0</v>
      </c>
    </row>
    <row r="506" spans="1:13" x14ac:dyDescent="0.25">
      <c r="A506" s="26" t="s">
        <v>1434</v>
      </c>
      <c r="B506" s="25" t="s">
        <v>1399</v>
      </c>
      <c r="C506" s="26" t="str">
        <f t="shared" si="29"/>
        <v>04000</v>
      </c>
      <c r="D506" s="26">
        <v>2</v>
      </c>
      <c r="E506" s="75" t="s">
        <v>450</v>
      </c>
      <c r="F506" s="27" t="s">
        <v>1234</v>
      </c>
      <c r="G506" s="39" t="s">
        <v>238</v>
      </c>
      <c r="H506" s="40">
        <v>416085008</v>
      </c>
      <c r="I506" s="80">
        <v>0</v>
      </c>
      <c r="J506" s="46">
        <v>92.896600000000007</v>
      </c>
      <c r="K506" s="29">
        <f t="shared" si="28"/>
        <v>0</v>
      </c>
      <c r="L506" s="28">
        <f t="shared" si="30"/>
        <v>107.76005600000001</v>
      </c>
      <c r="M506" s="30">
        <f t="shared" si="31"/>
        <v>0</v>
      </c>
    </row>
    <row r="507" spans="1:13" x14ac:dyDescent="0.25">
      <c r="A507" s="26" t="s">
        <v>1434</v>
      </c>
      <c r="B507" s="25" t="s">
        <v>1399</v>
      </c>
      <c r="C507" s="26" t="str">
        <f t="shared" si="29"/>
        <v>04000</v>
      </c>
      <c r="D507" s="26">
        <v>3</v>
      </c>
      <c r="E507" s="75" t="s">
        <v>450</v>
      </c>
      <c r="F507" s="27" t="s">
        <v>1235</v>
      </c>
      <c r="G507" s="39" t="s">
        <v>237</v>
      </c>
      <c r="H507" s="40">
        <v>416085005</v>
      </c>
      <c r="I507" s="80">
        <v>0</v>
      </c>
      <c r="J507" s="46">
        <v>92.896600000000007</v>
      </c>
      <c r="K507" s="29">
        <f t="shared" si="28"/>
        <v>0</v>
      </c>
      <c r="L507" s="28">
        <f t="shared" si="30"/>
        <v>107.76005600000001</v>
      </c>
      <c r="M507" s="30">
        <f t="shared" si="31"/>
        <v>0</v>
      </c>
    </row>
    <row r="508" spans="1:13" x14ac:dyDescent="0.25">
      <c r="A508" s="26" t="s">
        <v>1434</v>
      </c>
      <c r="B508" s="25" t="s">
        <v>1399</v>
      </c>
      <c r="C508" s="26" t="str">
        <f t="shared" si="29"/>
        <v>04000</v>
      </c>
      <c r="D508" s="26">
        <v>4</v>
      </c>
      <c r="E508" s="75" t="s">
        <v>450</v>
      </c>
      <c r="F508" s="27" t="s">
        <v>1245</v>
      </c>
      <c r="G508" s="39" t="s">
        <v>239</v>
      </c>
      <c r="H508" s="40">
        <v>416085011</v>
      </c>
      <c r="I508" s="80">
        <v>0</v>
      </c>
      <c r="J508" s="46">
        <v>92.896600000000007</v>
      </c>
      <c r="K508" s="29">
        <f t="shared" si="28"/>
        <v>0</v>
      </c>
      <c r="L508" s="28">
        <f t="shared" si="30"/>
        <v>107.76005600000001</v>
      </c>
      <c r="M508" s="30">
        <f t="shared" si="31"/>
        <v>0</v>
      </c>
    </row>
    <row r="509" spans="1:13" x14ac:dyDescent="0.25">
      <c r="A509" s="26" t="s">
        <v>1434</v>
      </c>
      <c r="B509" s="25" t="s">
        <v>1399</v>
      </c>
      <c r="C509" s="26" t="str">
        <f t="shared" si="29"/>
        <v>05264</v>
      </c>
      <c r="D509" s="26">
        <v>1</v>
      </c>
      <c r="E509" s="75" t="s">
        <v>451</v>
      </c>
      <c r="F509" s="27" t="s">
        <v>1233</v>
      </c>
      <c r="G509" s="39" t="s">
        <v>240</v>
      </c>
      <c r="H509" s="40">
        <v>416085013</v>
      </c>
      <c r="I509" s="80">
        <v>0</v>
      </c>
      <c r="J509" s="46">
        <v>92.9</v>
      </c>
      <c r="K509" s="29">
        <f t="shared" si="28"/>
        <v>0</v>
      </c>
      <c r="L509" s="28">
        <f t="shared" si="30"/>
        <v>107.764</v>
      </c>
      <c r="M509" s="30">
        <f t="shared" si="31"/>
        <v>0</v>
      </c>
    </row>
    <row r="510" spans="1:13" x14ac:dyDescent="0.25">
      <c r="A510" s="26" t="s">
        <v>1434</v>
      </c>
      <c r="B510" s="25" t="s">
        <v>1399</v>
      </c>
      <c r="C510" s="26" t="str">
        <f t="shared" si="29"/>
        <v>05264</v>
      </c>
      <c r="D510" s="26">
        <v>2</v>
      </c>
      <c r="E510" s="75" t="s">
        <v>451</v>
      </c>
      <c r="F510" s="27" t="s">
        <v>1234</v>
      </c>
      <c r="G510" s="39" t="s">
        <v>242</v>
      </c>
      <c r="H510" s="40">
        <v>416085017</v>
      </c>
      <c r="I510" s="80">
        <v>0</v>
      </c>
      <c r="J510" s="46">
        <v>92.9</v>
      </c>
      <c r="K510" s="29">
        <f t="shared" si="28"/>
        <v>0</v>
      </c>
      <c r="L510" s="28">
        <f t="shared" si="30"/>
        <v>107.764</v>
      </c>
      <c r="M510" s="30">
        <f t="shared" si="31"/>
        <v>0</v>
      </c>
    </row>
    <row r="511" spans="1:13" x14ac:dyDescent="0.25">
      <c r="A511" s="26" t="s">
        <v>1434</v>
      </c>
      <c r="B511" s="25" t="s">
        <v>1399</v>
      </c>
      <c r="C511" s="26" t="str">
        <f t="shared" si="29"/>
        <v>05264</v>
      </c>
      <c r="D511" s="26">
        <v>3</v>
      </c>
      <c r="E511" s="75" t="s">
        <v>451</v>
      </c>
      <c r="F511" s="27" t="s">
        <v>1235</v>
      </c>
      <c r="G511" s="39" t="s">
        <v>241</v>
      </c>
      <c r="H511" s="40">
        <v>416085015</v>
      </c>
      <c r="I511" s="80">
        <v>0</v>
      </c>
      <c r="J511" s="46">
        <v>92.9</v>
      </c>
      <c r="K511" s="29">
        <f t="shared" si="28"/>
        <v>0</v>
      </c>
      <c r="L511" s="28">
        <f t="shared" si="30"/>
        <v>107.764</v>
      </c>
      <c r="M511" s="30">
        <f t="shared" si="31"/>
        <v>0</v>
      </c>
    </row>
    <row r="512" spans="1:13" x14ac:dyDescent="0.25">
      <c r="A512" s="26" t="s">
        <v>1434</v>
      </c>
      <c r="B512" s="25" t="s">
        <v>1399</v>
      </c>
      <c r="C512" s="26" t="str">
        <f t="shared" si="29"/>
        <v>05264</v>
      </c>
      <c r="D512" s="26">
        <v>4</v>
      </c>
      <c r="E512" s="75" t="s">
        <v>451</v>
      </c>
      <c r="F512" s="27" t="s">
        <v>1245</v>
      </c>
      <c r="G512" s="39" t="s">
        <v>243</v>
      </c>
      <c r="H512" s="40">
        <v>416085019</v>
      </c>
      <c r="I512" s="80">
        <v>0</v>
      </c>
      <c r="J512" s="46">
        <v>92.9</v>
      </c>
      <c r="K512" s="29">
        <f t="shared" si="28"/>
        <v>0</v>
      </c>
      <c r="L512" s="28">
        <f t="shared" si="30"/>
        <v>107.764</v>
      </c>
      <c r="M512" s="30">
        <f t="shared" si="31"/>
        <v>0</v>
      </c>
    </row>
    <row r="513" spans="1:13" x14ac:dyDescent="0.25">
      <c r="A513" s="26" t="s">
        <v>1434</v>
      </c>
      <c r="B513" s="25" t="s">
        <v>1399</v>
      </c>
      <c r="C513" s="26" t="str">
        <f t="shared" si="29"/>
        <v>05172</v>
      </c>
      <c r="D513" s="26">
        <v>1</v>
      </c>
      <c r="E513" s="75" t="s">
        <v>454</v>
      </c>
      <c r="F513" s="27" t="s">
        <v>1233</v>
      </c>
      <c r="G513" s="39" t="s">
        <v>244</v>
      </c>
      <c r="H513" s="40">
        <v>416085002</v>
      </c>
      <c r="I513" s="80">
        <v>0</v>
      </c>
      <c r="J513" s="46">
        <v>92.9</v>
      </c>
      <c r="K513" s="29">
        <f t="shared" si="28"/>
        <v>0</v>
      </c>
      <c r="L513" s="28">
        <f t="shared" si="30"/>
        <v>107.764</v>
      </c>
      <c r="M513" s="30">
        <f t="shared" si="31"/>
        <v>0</v>
      </c>
    </row>
    <row r="514" spans="1:13" x14ac:dyDescent="0.25">
      <c r="A514" s="26" t="s">
        <v>1434</v>
      </c>
      <c r="B514" s="25" t="s">
        <v>1399</v>
      </c>
      <c r="C514" s="26" t="str">
        <f t="shared" si="29"/>
        <v>05172</v>
      </c>
      <c r="D514" s="26">
        <v>2</v>
      </c>
      <c r="E514" s="75" t="s">
        <v>454</v>
      </c>
      <c r="F514" s="27" t="s">
        <v>1234</v>
      </c>
      <c r="G514" s="39" t="s">
        <v>246</v>
      </c>
      <c r="H514" s="40">
        <v>416085009</v>
      </c>
      <c r="I514" s="80">
        <v>0</v>
      </c>
      <c r="J514" s="46">
        <v>92.9</v>
      </c>
      <c r="K514" s="29">
        <f t="shared" si="28"/>
        <v>0</v>
      </c>
      <c r="L514" s="28">
        <f t="shared" si="30"/>
        <v>107.764</v>
      </c>
      <c r="M514" s="30">
        <f t="shared" si="31"/>
        <v>0</v>
      </c>
    </row>
    <row r="515" spans="1:13" x14ac:dyDescent="0.25">
      <c r="A515" s="26" t="s">
        <v>1434</v>
      </c>
      <c r="B515" s="25" t="s">
        <v>1399</v>
      </c>
      <c r="C515" s="26" t="str">
        <f t="shared" si="29"/>
        <v>05172</v>
      </c>
      <c r="D515" s="26">
        <v>3</v>
      </c>
      <c r="E515" s="75" t="s">
        <v>454</v>
      </c>
      <c r="F515" s="27" t="s">
        <v>1235</v>
      </c>
      <c r="G515" s="39" t="s">
        <v>245</v>
      </c>
      <c r="H515" s="40">
        <v>416085006</v>
      </c>
      <c r="I515" s="80">
        <v>0</v>
      </c>
      <c r="J515" s="46">
        <v>92.9</v>
      </c>
      <c r="K515" s="29">
        <f t="shared" ref="K515:K578" si="32">I515*J515</f>
        <v>0</v>
      </c>
      <c r="L515" s="28">
        <f t="shared" si="30"/>
        <v>107.764</v>
      </c>
      <c r="M515" s="30">
        <f t="shared" si="31"/>
        <v>0</v>
      </c>
    </row>
    <row r="516" spans="1:13" x14ac:dyDescent="0.25">
      <c r="A516" s="26" t="s">
        <v>1434</v>
      </c>
      <c r="B516" s="25" t="s">
        <v>1399</v>
      </c>
      <c r="C516" s="26" t="str">
        <f t="shared" ref="C516:C579" si="33">RIGHT(G516,5)</f>
        <v>05172</v>
      </c>
      <c r="D516" s="26">
        <v>4</v>
      </c>
      <c r="E516" s="75" t="s">
        <v>454</v>
      </c>
      <c r="F516" s="27" t="s">
        <v>1245</v>
      </c>
      <c r="G516" s="39" t="s">
        <v>247</v>
      </c>
      <c r="H516" s="40">
        <v>416085012</v>
      </c>
      <c r="I516" s="80">
        <v>0</v>
      </c>
      <c r="J516" s="46">
        <v>92.9</v>
      </c>
      <c r="K516" s="29">
        <f t="shared" si="32"/>
        <v>0</v>
      </c>
      <c r="L516" s="28">
        <f t="shared" ref="L516:L579" si="34">+J516*1.16</f>
        <v>107.764</v>
      </c>
      <c r="M516" s="30">
        <f t="shared" ref="M516:M579" si="35">+I516*L516</f>
        <v>0</v>
      </c>
    </row>
    <row r="517" spans="1:13" x14ac:dyDescent="0.25">
      <c r="A517" s="26" t="s">
        <v>1434</v>
      </c>
      <c r="B517" s="25" t="s">
        <v>1399</v>
      </c>
      <c r="C517" s="26" t="str">
        <f t="shared" si="33"/>
        <v>05508</v>
      </c>
      <c r="D517" s="26">
        <v>1</v>
      </c>
      <c r="E517" s="75" t="s">
        <v>455</v>
      </c>
      <c r="F517" s="27" t="s">
        <v>1233</v>
      </c>
      <c r="G517" s="39" t="s">
        <v>248</v>
      </c>
      <c r="H517" s="40">
        <v>416085014</v>
      </c>
      <c r="I517" s="80">
        <v>0</v>
      </c>
      <c r="J517" s="46">
        <v>92.9</v>
      </c>
      <c r="K517" s="29">
        <f t="shared" si="32"/>
        <v>0</v>
      </c>
      <c r="L517" s="28">
        <f t="shared" si="34"/>
        <v>107.764</v>
      </c>
      <c r="M517" s="30">
        <f t="shared" si="35"/>
        <v>0</v>
      </c>
    </row>
    <row r="518" spans="1:13" x14ac:dyDescent="0.25">
      <c r="A518" s="26" t="s">
        <v>1434</v>
      </c>
      <c r="B518" s="25" t="s">
        <v>1399</v>
      </c>
      <c r="C518" s="26" t="str">
        <f t="shared" si="33"/>
        <v>05508</v>
      </c>
      <c r="D518" s="26">
        <v>2</v>
      </c>
      <c r="E518" s="75" t="s">
        <v>455</v>
      </c>
      <c r="F518" s="27" t="s">
        <v>1234</v>
      </c>
      <c r="G518" s="39" t="s">
        <v>250</v>
      </c>
      <c r="H518" s="40">
        <v>416085018</v>
      </c>
      <c r="I518" s="80">
        <v>0</v>
      </c>
      <c r="J518" s="46">
        <v>92.9</v>
      </c>
      <c r="K518" s="29">
        <f t="shared" si="32"/>
        <v>0</v>
      </c>
      <c r="L518" s="28">
        <f t="shared" si="34"/>
        <v>107.764</v>
      </c>
      <c r="M518" s="30">
        <f t="shared" si="35"/>
        <v>0</v>
      </c>
    </row>
    <row r="519" spans="1:13" x14ac:dyDescent="0.25">
      <c r="A519" s="26" t="s">
        <v>1434</v>
      </c>
      <c r="B519" s="25" t="s">
        <v>1399</v>
      </c>
      <c r="C519" s="26" t="str">
        <f t="shared" si="33"/>
        <v>05508</v>
      </c>
      <c r="D519" s="26">
        <v>3</v>
      </c>
      <c r="E519" s="75" t="s">
        <v>455</v>
      </c>
      <c r="F519" s="27" t="s">
        <v>1235</v>
      </c>
      <c r="G519" s="39" t="s">
        <v>249</v>
      </c>
      <c r="H519" s="40">
        <v>416085016</v>
      </c>
      <c r="I519" s="80">
        <v>0</v>
      </c>
      <c r="J519" s="46">
        <v>92.9</v>
      </c>
      <c r="K519" s="29">
        <f t="shared" si="32"/>
        <v>0</v>
      </c>
      <c r="L519" s="28">
        <f t="shared" si="34"/>
        <v>107.764</v>
      </c>
      <c r="M519" s="30">
        <f t="shared" si="35"/>
        <v>0</v>
      </c>
    </row>
    <row r="520" spans="1:13" x14ac:dyDescent="0.25">
      <c r="A520" s="26" t="s">
        <v>1434</v>
      </c>
      <c r="B520" s="25" t="s">
        <v>1399</v>
      </c>
      <c r="C520" s="26" t="str">
        <f t="shared" si="33"/>
        <v>05508</v>
      </c>
      <c r="D520" s="26">
        <v>4</v>
      </c>
      <c r="E520" s="75" t="s">
        <v>455</v>
      </c>
      <c r="F520" s="27" t="s">
        <v>1245</v>
      </c>
      <c r="G520" s="39" t="s">
        <v>251</v>
      </c>
      <c r="H520" s="40">
        <v>416085020</v>
      </c>
      <c r="I520" s="80">
        <v>0</v>
      </c>
      <c r="J520" s="46">
        <v>92.9</v>
      </c>
      <c r="K520" s="29">
        <f t="shared" si="32"/>
        <v>0</v>
      </c>
      <c r="L520" s="28">
        <f t="shared" si="34"/>
        <v>107.764</v>
      </c>
      <c r="M520" s="30">
        <f t="shared" si="35"/>
        <v>0</v>
      </c>
    </row>
    <row r="521" spans="1:13" x14ac:dyDescent="0.25">
      <c r="A521" s="26" t="s">
        <v>1435</v>
      </c>
      <c r="B521" s="25" t="s">
        <v>1400</v>
      </c>
      <c r="C521" s="26" t="str">
        <f t="shared" si="33"/>
        <v>02820</v>
      </c>
      <c r="D521" s="26">
        <v>1</v>
      </c>
      <c r="E521" s="75" t="s">
        <v>445</v>
      </c>
      <c r="F521" s="27" t="s">
        <v>1237</v>
      </c>
      <c r="G521" s="39" t="s">
        <v>312</v>
      </c>
      <c r="H521" s="40">
        <v>415917005</v>
      </c>
      <c r="I521" s="80">
        <v>0</v>
      </c>
      <c r="J521" s="46">
        <v>45.267200000000003</v>
      </c>
      <c r="K521" s="29">
        <f t="shared" si="32"/>
        <v>0</v>
      </c>
      <c r="L521" s="28">
        <f t="shared" si="34"/>
        <v>52.509951999999998</v>
      </c>
      <c r="M521" s="30">
        <f t="shared" si="35"/>
        <v>0</v>
      </c>
    </row>
    <row r="522" spans="1:13" x14ac:dyDescent="0.25">
      <c r="A522" s="26" t="s">
        <v>1435</v>
      </c>
      <c r="B522" s="25" t="s">
        <v>1400</v>
      </c>
      <c r="C522" s="26" t="str">
        <f t="shared" si="33"/>
        <v>02820</v>
      </c>
      <c r="D522" s="26">
        <v>2</v>
      </c>
      <c r="E522" s="75" t="s">
        <v>445</v>
      </c>
      <c r="F522" s="27" t="s">
        <v>1238</v>
      </c>
      <c r="G522" s="39" t="s">
        <v>313</v>
      </c>
      <c r="H522" s="40">
        <v>415917008</v>
      </c>
      <c r="I522" s="80">
        <v>0</v>
      </c>
      <c r="J522" s="46">
        <v>45.267200000000003</v>
      </c>
      <c r="K522" s="29">
        <f t="shared" si="32"/>
        <v>0</v>
      </c>
      <c r="L522" s="28">
        <f t="shared" si="34"/>
        <v>52.509951999999998</v>
      </c>
      <c r="M522" s="30">
        <f t="shared" si="35"/>
        <v>0</v>
      </c>
    </row>
    <row r="523" spans="1:13" x14ac:dyDescent="0.25">
      <c r="A523" s="26" t="s">
        <v>1435</v>
      </c>
      <c r="B523" s="25" t="s">
        <v>1400</v>
      </c>
      <c r="C523" s="26" t="str">
        <f t="shared" si="33"/>
        <v>02820</v>
      </c>
      <c r="D523" s="26">
        <v>3</v>
      </c>
      <c r="E523" s="75" t="s">
        <v>445</v>
      </c>
      <c r="F523" s="27" t="s">
        <v>1239</v>
      </c>
      <c r="G523" s="39" t="s">
        <v>314</v>
      </c>
      <c r="H523" s="40">
        <v>415917011</v>
      </c>
      <c r="I523" s="80">
        <v>0</v>
      </c>
      <c r="J523" s="46">
        <v>45.267200000000003</v>
      </c>
      <c r="K523" s="29">
        <f t="shared" si="32"/>
        <v>0</v>
      </c>
      <c r="L523" s="28">
        <f t="shared" si="34"/>
        <v>52.509951999999998</v>
      </c>
      <c r="M523" s="30">
        <f t="shared" si="35"/>
        <v>0</v>
      </c>
    </row>
    <row r="524" spans="1:13" x14ac:dyDescent="0.25">
      <c r="A524" s="26" t="s">
        <v>1435</v>
      </c>
      <c r="B524" s="25" t="s">
        <v>1400</v>
      </c>
      <c r="C524" s="26" t="str">
        <f t="shared" si="33"/>
        <v>05404</v>
      </c>
      <c r="D524" s="26">
        <v>1</v>
      </c>
      <c r="E524" s="75" t="s">
        <v>446</v>
      </c>
      <c r="F524" s="27" t="s">
        <v>1237</v>
      </c>
      <c r="G524" s="39" t="s">
        <v>315</v>
      </c>
      <c r="H524" s="40">
        <v>415917019</v>
      </c>
      <c r="I524" s="80">
        <v>0</v>
      </c>
      <c r="J524" s="46">
        <v>45.267200000000003</v>
      </c>
      <c r="K524" s="29">
        <f t="shared" si="32"/>
        <v>0</v>
      </c>
      <c r="L524" s="28">
        <f t="shared" si="34"/>
        <v>52.509951999999998</v>
      </c>
      <c r="M524" s="30">
        <f t="shared" si="35"/>
        <v>0</v>
      </c>
    </row>
    <row r="525" spans="1:13" x14ac:dyDescent="0.25">
      <c r="A525" s="26" t="s">
        <v>1435</v>
      </c>
      <c r="B525" s="25" t="s">
        <v>1400</v>
      </c>
      <c r="C525" s="26" t="str">
        <f t="shared" si="33"/>
        <v>05404</v>
      </c>
      <c r="D525" s="26">
        <v>2</v>
      </c>
      <c r="E525" s="75" t="s">
        <v>446</v>
      </c>
      <c r="F525" s="27" t="s">
        <v>1238</v>
      </c>
      <c r="G525" s="39" t="s">
        <v>316</v>
      </c>
      <c r="H525" s="40">
        <v>415917020</v>
      </c>
      <c r="I525" s="80">
        <v>0</v>
      </c>
      <c r="J525" s="46">
        <v>45.267200000000003</v>
      </c>
      <c r="K525" s="29">
        <f t="shared" si="32"/>
        <v>0</v>
      </c>
      <c r="L525" s="28">
        <f t="shared" si="34"/>
        <v>52.509951999999998</v>
      </c>
      <c r="M525" s="30">
        <f t="shared" si="35"/>
        <v>0</v>
      </c>
    </row>
    <row r="526" spans="1:13" x14ac:dyDescent="0.25">
      <c r="A526" s="26" t="s">
        <v>1435</v>
      </c>
      <c r="B526" s="25" t="s">
        <v>1400</v>
      </c>
      <c r="C526" s="26" t="str">
        <f t="shared" si="33"/>
        <v>05404</v>
      </c>
      <c r="D526" s="26">
        <v>3</v>
      </c>
      <c r="E526" s="75" t="s">
        <v>446</v>
      </c>
      <c r="F526" s="27" t="s">
        <v>1239</v>
      </c>
      <c r="G526" s="39" t="s">
        <v>317</v>
      </c>
      <c r="H526" s="40">
        <v>415917021</v>
      </c>
      <c r="I526" s="80">
        <v>0</v>
      </c>
      <c r="J526" s="46">
        <v>45.267200000000003</v>
      </c>
      <c r="K526" s="29">
        <f t="shared" si="32"/>
        <v>0</v>
      </c>
      <c r="L526" s="28">
        <f t="shared" si="34"/>
        <v>52.509951999999998</v>
      </c>
      <c r="M526" s="30">
        <f t="shared" si="35"/>
        <v>0</v>
      </c>
    </row>
    <row r="527" spans="1:13" x14ac:dyDescent="0.25">
      <c r="A527" s="26" t="s">
        <v>1435</v>
      </c>
      <c r="B527" s="25" t="s">
        <v>1400</v>
      </c>
      <c r="C527" s="26" t="str">
        <f t="shared" si="33"/>
        <v>00207</v>
      </c>
      <c r="D527" s="26">
        <v>1</v>
      </c>
      <c r="E527" s="75" t="s">
        <v>447</v>
      </c>
      <c r="F527" s="27" t="s">
        <v>1238</v>
      </c>
      <c r="G527" s="39" t="s">
        <v>319</v>
      </c>
      <c r="H527" s="40">
        <v>415917001</v>
      </c>
      <c r="I527" s="80">
        <v>0</v>
      </c>
      <c r="J527" s="46">
        <v>38.799999999999997</v>
      </c>
      <c r="K527" s="29">
        <f t="shared" si="32"/>
        <v>0</v>
      </c>
      <c r="L527" s="28">
        <f t="shared" si="34"/>
        <v>45.007999999999996</v>
      </c>
      <c r="M527" s="30">
        <f t="shared" si="35"/>
        <v>0</v>
      </c>
    </row>
    <row r="528" spans="1:13" x14ac:dyDescent="0.25">
      <c r="A528" s="26" t="s">
        <v>1435</v>
      </c>
      <c r="B528" s="25" t="s">
        <v>1400</v>
      </c>
      <c r="C528" s="26" t="str">
        <f t="shared" si="33"/>
        <v>00207</v>
      </c>
      <c r="D528" s="26">
        <v>2</v>
      </c>
      <c r="E528" s="75" t="s">
        <v>447</v>
      </c>
      <c r="F528" s="27" t="s">
        <v>1237</v>
      </c>
      <c r="G528" s="39" t="s">
        <v>318</v>
      </c>
      <c r="H528" s="40">
        <v>415917003</v>
      </c>
      <c r="I528" s="80">
        <v>0</v>
      </c>
      <c r="J528" s="46">
        <v>38.799999999999997</v>
      </c>
      <c r="K528" s="29">
        <f t="shared" si="32"/>
        <v>0</v>
      </c>
      <c r="L528" s="28">
        <f t="shared" si="34"/>
        <v>45.007999999999996</v>
      </c>
      <c r="M528" s="30">
        <f t="shared" si="35"/>
        <v>0</v>
      </c>
    </row>
    <row r="529" spans="1:13" x14ac:dyDescent="0.25">
      <c r="A529" s="26" t="s">
        <v>1435</v>
      </c>
      <c r="B529" s="25" t="s">
        <v>1400</v>
      </c>
      <c r="C529" s="26" t="str">
        <f t="shared" si="33"/>
        <v>00207</v>
      </c>
      <c r="D529" s="26">
        <v>3</v>
      </c>
      <c r="E529" s="75" t="s">
        <v>447</v>
      </c>
      <c r="F529" s="27" t="s">
        <v>1239</v>
      </c>
      <c r="G529" s="39" t="s">
        <v>320</v>
      </c>
      <c r="H529" s="40">
        <v>415917002</v>
      </c>
      <c r="I529" s="80">
        <v>0</v>
      </c>
      <c r="J529" s="46">
        <v>38.799999999999997</v>
      </c>
      <c r="K529" s="29">
        <f t="shared" si="32"/>
        <v>0</v>
      </c>
      <c r="L529" s="28">
        <f t="shared" si="34"/>
        <v>45.007999999999996</v>
      </c>
      <c r="M529" s="30">
        <f t="shared" si="35"/>
        <v>0</v>
      </c>
    </row>
    <row r="530" spans="1:13" x14ac:dyDescent="0.25">
      <c r="A530" s="26" t="s">
        <v>1435</v>
      </c>
      <c r="B530" s="25" t="s">
        <v>1400</v>
      </c>
      <c r="C530" s="26" t="str">
        <f t="shared" si="33"/>
        <v>06420</v>
      </c>
      <c r="D530" s="26">
        <v>1</v>
      </c>
      <c r="E530" s="75" t="s">
        <v>449</v>
      </c>
      <c r="F530" s="27" t="s">
        <v>1237</v>
      </c>
      <c r="G530" s="39" t="s">
        <v>321</v>
      </c>
      <c r="H530" s="40">
        <v>415917013</v>
      </c>
      <c r="I530" s="80">
        <v>0</v>
      </c>
      <c r="J530" s="46">
        <v>45.267200000000003</v>
      </c>
      <c r="K530" s="29">
        <f t="shared" si="32"/>
        <v>0</v>
      </c>
      <c r="L530" s="28">
        <f t="shared" si="34"/>
        <v>52.509951999999998</v>
      </c>
      <c r="M530" s="30">
        <f t="shared" si="35"/>
        <v>0</v>
      </c>
    </row>
    <row r="531" spans="1:13" x14ac:dyDescent="0.25">
      <c r="A531" s="26" t="s">
        <v>1435</v>
      </c>
      <c r="B531" s="25" t="s">
        <v>1400</v>
      </c>
      <c r="C531" s="26" t="str">
        <f t="shared" si="33"/>
        <v>06420</v>
      </c>
      <c r="D531" s="26">
        <v>2</v>
      </c>
      <c r="E531" s="75" t="s">
        <v>449</v>
      </c>
      <c r="F531" s="27" t="s">
        <v>1238</v>
      </c>
      <c r="G531" s="39" t="s">
        <v>322</v>
      </c>
      <c r="H531" s="40">
        <v>415917014</v>
      </c>
      <c r="I531" s="80">
        <v>0</v>
      </c>
      <c r="J531" s="46">
        <v>45.267200000000003</v>
      </c>
      <c r="K531" s="29">
        <f t="shared" si="32"/>
        <v>0</v>
      </c>
      <c r="L531" s="28">
        <f t="shared" si="34"/>
        <v>52.509951999999998</v>
      </c>
      <c r="M531" s="30">
        <f t="shared" si="35"/>
        <v>0</v>
      </c>
    </row>
    <row r="532" spans="1:13" x14ac:dyDescent="0.25">
      <c r="A532" s="26" t="s">
        <v>1435</v>
      </c>
      <c r="B532" s="25" t="s">
        <v>1400</v>
      </c>
      <c r="C532" s="26" t="str">
        <f t="shared" si="33"/>
        <v>06420</v>
      </c>
      <c r="D532" s="26">
        <v>3</v>
      </c>
      <c r="E532" s="75" t="s">
        <v>449</v>
      </c>
      <c r="F532" s="27" t="s">
        <v>1239</v>
      </c>
      <c r="G532" s="39" t="s">
        <v>323</v>
      </c>
      <c r="H532" s="40">
        <v>415917015</v>
      </c>
      <c r="I532" s="80">
        <v>0</v>
      </c>
      <c r="J532" s="46">
        <v>45.267200000000003</v>
      </c>
      <c r="K532" s="29">
        <f t="shared" si="32"/>
        <v>0</v>
      </c>
      <c r="L532" s="28">
        <f t="shared" si="34"/>
        <v>52.509951999999998</v>
      </c>
      <c r="M532" s="30">
        <f t="shared" si="35"/>
        <v>0</v>
      </c>
    </row>
    <row r="533" spans="1:13" x14ac:dyDescent="0.25">
      <c r="A533" s="26" t="s">
        <v>1435</v>
      </c>
      <c r="B533" s="25" t="s">
        <v>1400</v>
      </c>
      <c r="C533" s="26" t="str">
        <f t="shared" si="33"/>
        <v>05508</v>
      </c>
      <c r="D533" s="26">
        <v>1</v>
      </c>
      <c r="E533" s="75" t="s">
        <v>455</v>
      </c>
      <c r="F533" s="27" t="s">
        <v>1237</v>
      </c>
      <c r="G533" s="39" t="s">
        <v>324</v>
      </c>
      <c r="H533" s="40">
        <v>415917006</v>
      </c>
      <c r="I533" s="80">
        <v>0</v>
      </c>
      <c r="J533" s="46">
        <v>45.267200000000003</v>
      </c>
      <c r="K533" s="29">
        <f t="shared" si="32"/>
        <v>0</v>
      </c>
      <c r="L533" s="28">
        <f t="shared" si="34"/>
        <v>52.509951999999998</v>
      </c>
      <c r="M533" s="30">
        <f t="shared" si="35"/>
        <v>0</v>
      </c>
    </row>
    <row r="534" spans="1:13" x14ac:dyDescent="0.25">
      <c r="A534" s="26" t="s">
        <v>1435</v>
      </c>
      <c r="B534" s="25" t="s">
        <v>1400</v>
      </c>
      <c r="C534" s="26" t="str">
        <f t="shared" si="33"/>
        <v>05508</v>
      </c>
      <c r="D534" s="26">
        <v>2</v>
      </c>
      <c r="E534" s="75" t="s">
        <v>455</v>
      </c>
      <c r="F534" s="27" t="s">
        <v>1238</v>
      </c>
      <c r="G534" s="39" t="s">
        <v>325</v>
      </c>
      <c r="H534" s="40">
        <v>415917009</v>
      </c>
      <c r="I534" s="80">
        <v>0</v>
      </c>
      <c r="J534" s="46">
        <v>45.267200000000003</v>
      </c>
      <c r="K534" s="29">
        <f t="shared" si="32"/>
        <v>0</v>
      </c>
      <c r="L534" s="28">
        <f t="shared" si="34"/>
        <v>52.509951999999998</v>
      </c>
      <c r="M534" s="30">
        <f t="shared" si="35"/>
        <v>0</v>
      </c>
    </row>
    <row r="535" spans="1:13" x14ac:dyDescent="0.25">
      <c r="A535" s="26" t="s">
        <v>1435</v>
      </c>
      <c r="B535" s="25" t="s">
        <v>1400</v>
      </c>
      <c r="C535" s="26" t="str">
        <f t="shared" si="33"/>
        <v>05508</v>
      </c>
      <c r="D535" s="26">
        <v>3</v>
      </c>
      <c r="E535" s="75" t="s">
        <v>455</v>
      </c>
      <c r="F535" s="27" t="s">
        <v>1239</v>
      </c>
      <c r="G535" s="39" t="s">
        <v>326</v>
      </c>
      <c r="H535" s="40">
        <v>415917012</v>
      </c>
      <c r="I535" s="80">
        <v>0</v>
      </c>
      <c r="J535" s="46">
        <v>45.267200000000003</v>
      </c>
      <c r="K535" s="29">
        <f t="shared" si="32"/>
        <v>0</v>
      </c>
      <c r="L535" s="28">
        <f t="shared" si="34"/>
        <v>52.509951999999998</v>
      </c>
      <c r="M535" s="30">
        <f t="shared" si="35"/>
        <v>0</v>
      </c>
    </row>
    <row r="536" spans="1:13" x14ac:dyDescent="0.25">
      <c r="A536" s="26" t="s">
        <v>1435</v>
      </c>
      <c r="B536" s="25" t="s">
        <v>1400</v>
      </c>
      <c r="C536" s="26" t="str">
        <f t="shared" si="33"/>
        <v>01307</v>
      </c>
      <c r="D536" s="26">
        <v>1</v>
      </c>
      <c r="E536" s="75" t="s">
        <v>456</v>
      </c>
      <c r="F536" s="27" t="s">
        <v>1237</v>
      </c>
      <c r="G536" s="39" t="s">
        <v>327</v>
      </c>
      <c r="H536" s="40">
        <v>415917004</v>
      </c>
      <c r="I536" s="80">
        <v>0</v>
      </c>
      <c r="J536" s="46">
        <v>45.267200000000003</v>
      </c>
      <c r="K536" s="29">
        <f t="shared" si="32"/>
        <v>0</v>
      </c>
      <c r="L536" s="28">
        <f t="shared" si="34"/>
        <v>52.509951999999998</v>
      </c>
      <c r="M536" s="30">
        <f t="shared" si="35"/>
        <v>0</v>
      </c>
    </row>
    <row r="537" spans="1:13" x14ac:dyDescent="0.25">
      <c r="A537" s="26" t="s">
        <v>1435</v>
      </c>
      <c r="B537" s="25" t="s">
        <v>1400</v>
      </c>
      <c r="C537" s="26" t="str">
        <f t="shared" si="33"/>
        <v>01307</v>
      </c>
      <c r="D537" s="26">
        <v>2</v>
      </c>
      <c r="E537" s="75" t="s">
        <v>456</v>
      </c>
      <c r="F537" s="27" t="s">
        <v>1238</v>
      </c>
      <c r="G537" s="39" t="s">
        <v>328</v>
      </c>
      <c r="H537" s="40">
        <v>415917007</v>
      </c>
      <c r="I537" s="80">
        <v>0</v>
      </c>
      <c r="J537" s="46">
        <v>45.267200000000003</v>
      </c>
      <c r="K537" s="29">
        <f t="shared" si="32"/>
        <v>0</v>
      </c>
      <c r="L537" s="28">
        <f t="shared" si="34"/>
        <v>52.509951999999998</v>
      </c>
      <c r="M537" s="30">
        <f t="shared" si="35"/>
        <v>0</v>
      </c>
    </row>
    <row r="538" spans="1:13" x14ac:dyDescent="0.25">
      <c r="A538" s="26" t="s">
        <v>1435</v>
      </c>
      <c r="B538" s="25" t="s">
        <v>1400</v>
      </c>
      <c r="C538" s="26" t="str">
        <f t="shared" si="33"/>
        <v>01307</v>
      </c>
      <c r="D538" s="26">
        <v>3</v>
      </c>
      <c r="E538" s="75" t="s">
        <v>456</v>
      </c>
      <c r="F538" s="27" t="s">
        <v>1239</v>
      </c>
      <c r="G538" s="39" t="s">
        <v>329</v>
      </c>
      <c r="H538" s="40">
        <v>415917010</v>
      </c>
      <c r="I538" s="80">
        <v>0</v>
      </c>
      <c r="J538" s="46">
        <v>45.267200000000003</v>
      </c>
      <c r="K538" s="29">
        <f t="shared" si="32"/>
        <v>0</v>
      </c>
      <c r="L538" s="28">
        <f t="shared" si="34"/>
        <v>52.509951999999998</v>
      </c>
      <c r="M538" s="30">
        <f t="shared" si="35"/>
        <v>0</v>
      </c>
    </row>
    <row r="539" spans="1:13" x14ac:dyDescent="0.25">
      <c r="A539" s="26" t="s">
        <v>1435</v>
      </c>
      <c r="B539" s="25" t="s">
        <v>1400</v>
      </c>
      <c r="C539" s="26" t="str">
        <f t="shared" si="33"/>
        <v>A5432</v>
      </c>
      <c r="D539" s="26">
        <v>1</v>
      </c>
      <c r="E539" s="75" t="s">
        <v>458</v>
      </c>
      <c r="F539" s="27" t="s">
        <v>1237</v>
      </c>
      <c r="G539" s="39" t="s">
        <v>330</v>
      </c>
      <c r="H539" s="40">
        <v>415917018</v>
      </c>
      <c r="I539" s="80">
        <v>0</v>
      </c>
      <c r="J539" s="46">
        <v>45.267200000000003</v>
      </c>
      <c r="K539" s="29">
        <f t="shared" si="32"/>
        <v>0</v>
      </c>
      <c r="L539" s="28">
        <f t="shared" si="34"/>
        <v>52.509951999999998</v>
      </c>
      <c r="M539" s="30">
        <f t="shared" si="35"/>
        <v>0</v>
      </c>
    </row>
    <row r="540" spans="1:13" x14ac:dyDescent="0.25">
      <c r="A540" s="26" t="s">
        <v>1435</v>
      </c>
      <c r="B540" s="25" t="s">
        <v>1400</v>
      </c>
      <c r="C540" s="26" t="str">
        <f t="shared" si="33"/>
        <v>A5432</v>
      </c>
      <c r="D540" s="26">
        <v>2</v>
      </c>
      <c r="E540" s="75" t="s">
        <v>458</v>
      </c>
      <c r="F540" s="27" t="s">
        <v>1238</v>
      </c>
      <c r="G540" s="39" t="s">
        <v>331</v>
      </c>
      <c r="H540" s="40">
        <v>415917017</v>
      </c>
      <c r="I540" s="80">
        <v>0</v>
      </c>
      <c r="J540" s="46">
        <v>45.267200000000003</v>
      </c>
      <c r="K540" s="29">
        <f t="shared" si="32"/>
        <v>0</v>
      </c>
      <c r="L540" s="28">
        <f t="shared" si="34"/>
        <v>52.509951999999998</v>
      </c>
      <c r="M540" s="30">
        <f t="shared" si="35"/>
        <v>0</v>
      </c>
    </row>
    <row r="541" spans="1:13" x14ac:dyDescent="0.25">
      <c r="A541" s="26" t="s">
        <v>1435</v>
      </c>
      <c r="B541" s="25" t="s">
        <v>1400</v>
      </c>
      <c r="C541" s="26" t="str">
        <f t="shared" si="33"/>
        <v>A5432</v>
      </c>
      <c r="D541" s="26">
        <v>3</v>
      </c>
      <c r="E541" s="75" t="s">
        <v>458</v>
      </c>
      <c r="F541" s="27" t="s">
        <v>1239</v>
      </c>
      <c r="G541" s="39" t="s">
        <v>332</v>
      </c>
      <c r="H541" s="40">
        <v>415917016</v>
      </c>
      <c r="I541" s="80">
        <v>0</v>
      </c>
      <c r="J541" s="46">
        <v>45.267200000000003</v>
      </c>
      <c r="K541" s="29">
        <f t="shared" si="32"/>
        <v>0</v>
      </c>
      <c r="L541" s="28">
        <f t="shared" si="34"/>
        <v>52.509951999999998</v>
      </c>
      <c r="M541" s="30">
        <f t="shared" si="35"/>
        <v>0</v>
      </c>
    </row>
    <row r="542" spans="1:13" x14ac:dyDescent="0.25">
      <c r="A542" s="26" t="s">
        <v>1436</v>
      </c>
      <c r="B542" s="25" t="s">
        <v>1401</v>
      </c>
      <c r="C542" s="26" t="str">
        <f t="shared" si="33"/>
        <v>02820</v>
      </c>
      <c r="D542" s="26">
        <v>1</v>
      </c>
      <c r="E542" s="75" t="s">
        <v>445</v>
      </c>
      <c r="F542" s="27" t="s">
        <v>1240</v>
      </c>
      <c r="G542" s="39" t="s">
        <v>334</v>
      </c>
      <c r="H542" s="40">
        <v>415920004</v>
      </c>
      <c r="I542" s="80">
        <v>0</v>
      </c>
      <c r="J542" s="46">
        <v>50.1</v>
      </c>
      <c r="K542" s="29">
        <f t="shared" si="32"/>
        <v>0</v>
      </c>
      <c r="L542" s="28">
        <f t="shared" si="34"/>
        <v>58.116</v>
      </c>
      <c r="M542" s="30">
        <f t="shared" si="35"/>
        <v>0</v>
      </c>
    </row>
    <row r="543" spans="1:13" x14ac:dyDescent="0.25">
      <c r="A543" s="26" t="s">
        <v>1436</v>
      </c>
      <c r="B543" s="25" t="s">
        <v>1401</v>
      </c>
      <c r="C543" s="26" t="str">
        <f t="shared" si="33"/>
        <v>02820</v>
      </c>
      <c r="D543" s="26">
        <v>2</v>
      </c>
      <c r="E543" s="75" t="s">
        <v>445</v>
      </c>
      <c r="F543" s="27" t="s">
        <v>1241</v>
      </c>
      <c r="G543" s="39" t="s">
        <v>333</v>
      </c>
      <c r="H543" s="40">
        <v>415920007</v>
      </c>
      <c r="I543" s="80">
        <v>0</v>
      </c>
      <c r="J543" s="46">
        <v>50.1</v>
      </c>
      <c r="K543" s="29">
        <f t="shared" si="32"/>
        <v>0</v>
      </c>
      <c r="L543" s="28">
        <f t="shared" si="34"/>
        <v>58.116</v>
      </c>
      <c r="M543" s="30">
        <f t="shared" si="35"/>
        <v>0</v>
      </c>
    </row>
    <row r="544" spans="1:13" x14ac:dyDescent="0.25">
      <c r="A544" s="26" t="s">
        <v>1436</v>
      </c>
      <c r="B544" s="25" t="s">
        <v>1401</v>
      </c>
      <c r="C544" s="26" t="str">
        <f t="shared" si="33"/>
        <v>05404</v>
      </c>
      <c r="D544" s="26">
        <v>1</v>
      </c>
      <c r="E544" s="75" t="s">
        <v>446</v>
      </c>
      <c r="F544" s="27" t="s">
        <v>1240</v>
      </c>
      <c r="G544" s="39" t="s">
        <v>336</v>
      </c>
      <c r="H544" s="40">
        <v>415920013</v>
      </c>
      <c r="I544" s="80">
        <v>0</v>
      </c>
      <c r="J544" s="46">
        <v>50.1</v>
      </c>
      <c r="K544" s="29">
        <f t="shared" si="32"/>
        <v>0</v>
      </c>
      <c r="L544" s="28">
        <f t="shared" si="34"/>
        <v>58.116</v>
      </c>
      <c r="M544" s="30">
        <f t="shared" si="35"/>
        <v>0</v>
      </c>
    </row>
    <row r="545" spans="1:13" x14ac:dyDescent="0.25">
      <c r="A545" s="26" t="s">
        <v>1436</v>
      </c>
      <c r="B545" s="25" t="s">
        <v>1401</v>
      </c>
      <c r="C545" s="26" t="str">
        <f t="shared" si="33"/>
        <v>05404</v>
      </c>
      <c r="D545" s="26">
        <v>2</v>
      </c>
      <c r="E545" s="75" t="s">
        <v>446</v>
      </c>
      <c r="F545" s="27" t="s">
        <v>1241</v>
      </c>
      <c r="G545" s="39" t="s">
        <v>335</v>
      </c>
      <c r="H545" s="40">
        <v>415920014</v>
      </c>
      <c r="I545" s="80">
        <v>0</v>
      </c>
      <c r="J545" s="46">
        <v>50.1</v>
      </c>
      <c r="K545" s="29">
        <f t="shared" si="32"/>
        <v>0</v>
      </c>
      <c r="L545" s="28">
        <f t="shared" si="34"/>
        <v>58.116</v>
      </c>
      <c r="M545" s="30">
        <f t="shared" si="35"/>
        <v>0</v>
      </c>
    </row>
    <row r="546" spans="1:13" x14ac:dyDescent="0.25">
      <c r="A546" s="26" t="s">
        <v>1436</v>
      </c>
      <c r="B546" s="25" t="s">
        <v>1401</v>
      </c>
      <c r="C546" s="26" t="str">
        <f t="shared" si="33"/>
        <v>00207</v>
      </c>
      <c r="D546" s="26">
        <v>1</v>
      </c>
      <c r="E546" s="75" t="s">
        <v>447</v>
      </c>
      <c r="F546" s="27" t="s">
        <v>1240</v>
      </c>
      <c r="G546" s="39" t="s">
        <v>338</v>
      </c>
      <c r="H546" s="40">
        <v>415920001</v>
      </c>
      <c r="I546" s="80">
        <v>0</v>
      </c>
      <c r="J546" s="46">
        <v>46</v>
      </c>
      <c r="K546" s="29">
        <f t="shared" si="32"/>
        <v>0</v>
      </c>
      <c r="L546" s="28">
        <f t="shared" si="34"/>
        <v>53.36</v>
      </c>
      <c r="M546" s="30">
        <f t="shared" si="35"/>
        <v>0</v>
      </c>
    </row>
    <row r="547" spans="1:13" x14ac:dyDescent="0.25">
      <c r="A547" s="26" t="s">
        <v>1436</v>
      </c>
      <c r="B547" s="25" t="s">
        <v>1401</v>
      </c>
      <c r="C547" s="26" t="str">
        <f t="shared" si="33"/>
        <v>00207</v>
      </c>
      <c r="D547" s="26">
        <v>2</v>
      </c>
      <c r="E547" s="75" t="s">
        <v>447</v>
      </c>
      <c r="F547" s="27" t="s">
        <v>1241</v>
      </c>
      <c r="G547" s="39" t="s">
        <v>337</v>
      </c>
      <c r="H547" s="40">
        <v>415920002</v>
      </c>
      <c r="I547" s="80">
        <v>0</v>
      </c>
      <c r="J547" s="46">
        <v>46</v>
      </c>
      <c r="K547" s="29">
        <f t="shared" si="32"/>
        <v>0</v>
      </c>
      <c r="L547" s="28">
        <f t="shared" si="34"/>
        <v>53.36</v>
      </c>
      <c r="M547" s="30">
        <f t="shared" si="35"/>
        <v>0</v>
      </c>
    </row>
    <row r="548" spans="1:13" x14ac:dyDescent="0.25">
      <c r="A548" s="26" t="s">
        <v>1436</v>
      </c>
      <c r="B548" s="25" t="s">
        <v>1401</v>
      </c>
      <c r="C548" s="26" t="str">
        <f t="shared" si="33"/>
        <v>06420</v>
      </c>
      <c r="D548" s="26">
        <v>1</v>
      </c>
      <c r="E548" s="75" t="s">
        <v>449</v>
      </c>
      <c r="F548" s="27" t="s">
        <v>1240</v>
      </c>
      <c r="G548" s="39" t="s">
        <v>340</v>
      </c>
      <c r="H548" s="40">
        <v>415920009</v>
      </c>
      <c r="I548" s="80">
        <v>0</v>
      </c>
      <c r="J548" s="46">
        <v>50.1</v>
      </c>
      <c r="K548" s="29">
        <f t="shared" si="32"/>
        <v>0</v>
      </c>
      <c r="L548" s="28">
        <f t="shared" si="34"/>
        <v>58.116</v>
      </c>
      <c r="M548" s="30">
        <f t="shared" si="35"/>
        <v>0</v>
      </c>
    </row>
    <row r="549" spans="1:13" x14ac:dyDescent="0.25">
      <c r="A549" s="26" t="s">
        <v>1436</v>
      </c>
      <c r="B549" s="25" t="s">
        <v>1401</v>
      </c>
      <c r="C549" s="26" t="str">
        <f t="shared" si="33"/>
        <v>06420</v>
      </c>
      <c r="D549" s="26">
        <v>2</v>
      </c>
      <c r="E549" s="75" t="s">
        <v>449</v>
      </c>
      <c r="F549" s="27" t="s">
        <v>1241</v>
      </c>
      <c r="G549" s="39" t="s">
        <v>339</v>
      </c>
      <c r="H549" s="40">
        <v>415920010</v>
      </c>
      <c r="I549" s="80">
        <v>0</v>
      </c>
      <c r="J549" s="46">
        <v>50.1</v>
      </c>
      <c r="K549" s="29">
        <f t="shared" si="32"/>
        <v>0</v>
      </c>
      <c r="L549" s="28">
        <f t="shared" si="34"/>
        <v>58.116</v>
      </c>
      <c r="M549" s="30">
        <f t="shared" si="35"/>
        <v>0</v>
      </c>
    </row>
    <row r="550" spans="1:13" x14ac:dyDescent="0.25">
      <c r="A550" s="26" t="s">
        <v>1436</v>
      </c>
      <c r="B550" s="25" t="s">
        <v>1401</v>
      </c>
      <c r="C550" s="26" t="str">
        <f t="shared" si="33"/>
        <v>05508</v>
      </c>
      <c r="D550" s="26">
        <v>1</v>
      </c>
      <c r="E550" s="75" t="s">
        <v>455</v>
      </c>
      <c r="F550" s="27" t="s">
        <v>1240</v>
      </c>
      <c r="G550" s="39" t="s">
        <v>342</v>
      </c>
      <c r="H550" s="40">
        <v>415920005</v>
      </c>
      <c r="I550" s="80">
        <v>0</v>
      </c>
      <c r="J550" s="46">
        <v>50.1</v>
      </c>
      <c r="K550" s="29">
        <f t="shared" si="32"/>
        <v>0</v>
      </c>
      <c r="L550" s="28">
        <f t="shared" si="34"/>
        <v>58.116</v>
      </c>
      <c r="M550" s="30">
        <f t="shared" si="35"/>
        <v>0</v>
      </c>
    </row>
    <row r="551" spans="1:13" x14ac:dyDescent="0.25">
      <c r="A551" s="26" t="s">
        <v>1436</v>
      </c>
      <c r="B551" s="25" t="s">
        <v>1401</v>
      </c>
      <c r="C551" s="26" t="str">
        <f t="shared" si="33"/>
        <v>05508</v>
      </c>
      <c r="D551" s="26">
        <v>2</v>
      </c>
      <c r="E551" s="75" t="s">
        <v>455</v>
      </c>
      <c r="F551" s="27" t="s">
        <v>1241</v>
      </c>
      <c r="G551" s="39" t="s">
        <v>341</v>
      </c>
      <c r="H551" s="40">
        <v>415920008</v>
      </c>
      <c r="I551" s="80">
        <v>0</v>
      </c>
      <c r="J551" s="46">
        <v>50.1</v>
      </c>
      <c r="K551" s="29">
        <f t="shared" si="32"/>
        <v>0</v>
      </c>
      <c r="L551" s="28">
        <f t="shared" si="34"/>
        <v>58.116</v>
      </c>
      <c r="M551" s="30">
        <f t="shared" si="35"/>
        <v>0</v>
      </c>
    </row>
    <row r="552" spans="1:13" x14ac:dyDescent="0.25">
      <c r="A552" s="26" t="s">
        <v>1436</v>
      </c>
      <c r="B552" s="25" t="s">
        <v>1401</v>
      </c>
      <c r="C552" s="26" t="str">
        <f t="shared" si="33"/>
        <v>01307</v>
      </c>
      <c r="D552" s="26">
        <v>1</v>
      </c>
      <c r="E552" s="75" t="s">
        <v>456</v>
      </c>
      <c r="F552" s="27" t="s">
        <v>1240</v>
      </c>
      <c r="G552" s="39" t="s">
        <v>344</v>
      </c>
      <c r="H552" s="40">
        <v>415920003</v>
      </c>
      <c r="I552" s="80">
        <v>0</v>
      </c>
      <c r="J552" s="46">
        <v>50.1</v>
      </c>
      <c r="K552" s="29">
        <f t="shared" si="32"/>
        <v>0</v>
      </c>
      <c r="L552" s="28">
        <f t="shared" si="34"/>
        <v>58.116</v>
      </c>
      <c r="M552" s="30">
        <f t="shared" si="35"/>
        <v>0</v>
      </c>
    </row>
    <row r="553" spans="1:13" x14ac:dyDescent="0.25">
      <c r="A553" s="26" t="s">
        <v>1436</v>
      </c>
      <c r="B553" s="25" t="s">
        <v>1401</v>
      </c>
      <c r="C553" s="26" t="str">
        <f t="shared" si="33"/>
        <v>01307</v>
      </c>
      <c r="D553" s="26">
        <v>2</v>
      </c>
      <c r="E553" s="75" t="s">
        <v>456</v>
      </c>
      <c r="F553" s="27" t="s">
        <v>1241</v>
      </c>
      <c r="G553" s="39" t="s">
        <v>343</v>
      </c>
      <c r="H553" s="40">
        <v>415920006</v>
      </c>
      <c r="I553" s="80">
        <v>0</v>
      </c>
      <c r="J553" s="46">
        <v>50.1</v>
      </c>
      <c r="K553" s="29">
        <f t="shared" si="32"/>
        <v>0</v>
      </c>
      <c r="L553" s="28">
        <f t="shared" si="34"/>
        <v>58.116</v>
      </c>
      <c r="M553" s="30">
        <f t="shared" si="35"/>
        <v>0</v>
      </c>
    </row>
    <row r="554" spans="1:13" x14ac:dyDescent="0.25">
      <c r="A554" s="26" t="s">
        <v>1436</v>
      </c>
      <c r="B554" s="25" t="s">
        <v>1401</v>
      </c>
      <c r="C554" s="26" t="str">
        <f t="shared" si="33"/>
        <v>A5432</v>
      </c>
      <c r="D554" s="26">
        <v>1</v>
      </c>
      <c r="E554" s="75" t="s">
        <v>458</v>
      </c>
      <c r="F554" s="27" t="s">
        <v>1240</v>
      </c>
      <c r="G554" s="39" t="s">
        <v>346</v>
      </c>
      <c r="H554" s="40">
        <v>415920011</v>
      </c>
      <c r="I554" s="80">
        <v>0</v>
      </c>
      <c r="J554" s="46">
        <v>50.1</v>
      </c>
      <c r="K554" s="29">
        <f t="shared" si="32"/>
        <v>0</v>
      </c>
      <c r="L554" s="28">
        <f t="shared" si="34"/>
        <v>58.116</v>
      </c>
      <c r="M554" s="30">
        <f t="shared" si="35"/>
        <v>0</v>
      </c>
    </row>
    <row r="555" spans="1:13" x14ac:dyDescent="0.25">
      <c r="A555" s="26" t="s">
        <v>1436</v>
      </c>
      <c r="B555" s="25" t="s">
        <v>1401</v>
      </c>
      <c r="C555" s="26" t="str">
        <f t="shared" si="33"/>
        <v>A5432</v>
      </c>
      <c r="D555" s="26">
        <v>2</v>
      </c>
      <c r="E555" s="75" t="s">
        <v>458</v>
      </c>
      <c r="F555" s="27" t="s">
        <v>1241</v>
      </c>
      <c r="G555" s="39" t="s">
        <v>345</v>
      </c>
      <c r="H555" s="40">
        <v>415920012</v>
      </c>
      <c r="I555" s="80">
        <v>0</v>
      </c>
      <c r="J555" s="46">
        <v>50.1</v>
      </c>
      <c r="K555" s="29">
        <f t="shared" si="32"/>
        <v>0</v>
      </c>
      <c r="L555" s="28">
        <f t="shared" si="34"/>
        <v>58.116</v>
      </c>
      <c r="M555" s="30">
        <f t="shared" si="35"/>
        <v>0</v>
      </c>
    </row>
    <row r="556" spans="1:13" x14ac:dyDescent="0.25">
      <c r="A556" s="26" t="s">
        <v>1437</v>
      </c>
      <c r="B556" s="25" t="s">
        <v>1338</v>
      </c>
      <c r="C556" s="26" t="str">
        <f t="shared" si="33"/>
        <v>00101</v>
      </c>
      <c r="D556" s="26">
        <v>1</v>
      </c>
      <c r="E556" s="75" t="s">
        <v>447</v>
      </c>
      <c r="F556" s="27" t="s">
        <v>1233</v>
      </c>
      <c r="G556" s="39" t="s">
        <v>757</v>
      </c>
      <c r="H556" s="40">
        <v>434749001</v>
      </c>
      <c r="I556" s="80">
        <v>0</v>
      </c>
      <c r="J556" s="46">
        <v>43</v>
      </c>
      <c r="K556" s="29">
        <f t="shared" si="32"/>
        <v>0</v>
      </c>
      <c r="L556" s="28">
        <f t="shared" si="34"/>
        <v>49.879999999999995</v>
      </c>
      <c r="M556" s="30">
        <f t="shared" si="35"/>
        <v>0</v>
      </c>
    </row>
    <row r="557" spans="1:13" x14ac:dyDescent="0.25">
      <c r="A557" s="26" t="s">
        <v>1437</v>
      </c>
      <c r="B557" s="25" t="s">
        <v>1338</v>
      </c>
      <c r="C557" s="26" t="str">
        <f t="shared" si="33"/>
        <v>00101</v>
      </c>
      <c r="D557" s="26">
        <v>2</v>
      </c>
      <c r="E557" s="75" t="s">
        <v>447</v>
      </c>
      <c r="F557" s="27" t="s">
        <v>1234</v>
      </c>
      <c r="G557" s="39" t="s">
        <v>760</v>
      </c>
      <c r="H557" s="40">
        <v>434749002</v>
      </c>
      <c r="I557" s="80">
        <v>0</v>
      </c>
      <c r="J557" s="46">
        <v>43</v>
      </c>
      <c r="K557" s="29">
        <f t="shared" si="32"/>
        <v>0</v>
      </c>
      <c r="L557" s="28">
        <f t="shared" si="34"/>
        <v>49.879999999999995</v>
      </c>
      <c r="M557" s="30">
        <f t="shared" si="35"/>
        <v>0</v>
      </c>
    </row>
    <row r="558" spans="1:13" x14ac:dyDescent="0.25">
      <c r="A558" s="26" t="s">
        <v>1437</v>
      </c>
      <c r="B558" s="25" t="s">
        <v>1338</v>
      </c>
      <c r="C558" s="26" t="str">
        <f t="shared" si="33"/>
        <v>00101</v>
      </c>
      <c r="D558" s="26">
        <v>3</v>
      </c>
      <c r="E558" s="75" t="s">
        <v>447</v>
      </c>
      <c r="F558" s="27" t="s">
        <v>1235</v>
      </c>
      <c r="G558" s="39" t="s">
        <v>759</v>
      </c>
      <c r="H558" s="40">
        <v>434749003</v>
      </c>
      <c r="I558" s="80">
        <v>0</v>
      </c>
      <c r="J558" s="46">
        <v>43</v>
      </c>
      <c r="K558" s="29">
        <f t="shared" si="32"/>
        <v>0</v>
      </c>
      <c r="L558" s="28">
        <f t="shared" si="34"/>
        <v>49.879999999999995</v>
      </c>
      <c r="M558" s="30">
        <f t="shared" si="35"/>
        <v>0</v>
      </c>
    </row>
    <row r="559" spans="1:13" x14ac:dyDescent="0.25">
      <c r="A559" s="26" t="s">
        <v>1437</v>
      </c>
      <c r="B559" s="25" t="s">
        <v>1338</v>
      </c>
      <c r="C559" s="26" t="str">
        <f t="shared" si="33"/>
        <v>00101</v>
      </c>
      <c r="D559" s="26">
        <v>4</v>
      </c>
      <c r="E559" s="75" t="s">
        <v>447</v>
      </c>
      <c r="F559" s="27" t="s">
        <v>1236</v>
      </c>
      <c r="G559" s="39" t="s">
        <v>758</v>
      </c>
      <c r="H559" s="40">
        <v>434749004</v>
      </c>
      <c r="I559" s="80">
        <v>0</v>
      </c>
      <c r="J559" s="46">
        <v>43</v>
      </c>
      <c r="K559" s="29">
        <f t="shared" si="32"/>
        <v>0</v>
      </c>
      <c r="L559" s="28">
        <f t="shared" si="34"/>
        <v>49.879999999999995</v>
      </c>
      <c r="M559" s="30">
        <f t="shared" si="35"/>
        <v>0</v>
      </c>
    </row>
    <row r="560" spans="1:13" ht="24" x14ac:dyDescent="0.25">
      <c r="A560" s="26" t="s">
        <v>1437</v>
      </c>
      <c r="B560" s="25" t="s">
        <v>1338</v>
      </c>
      <c r="C560" s="26" t="s">
        <v>1471</v>
      </c>
      <c r="D560" s="26"/>
      <c r="E560" s="75" t="s">
        <v>670</v>
      </c>
      <c r="F560" s="27" t="s">
        <v>1233</v>
      </c>
      <c r="G560" s="39" t="s">
        <v>683</v>
      </c>
      <c r="H560" s="40">
        <v>419783005</v>
      </c>
      <c r="I560" s="80">
        <v>0</v>
      </c>
      <c r="J560" s="46">
        <v>43</v>
      </c>
      <c r="K560" s="29">
        <f t="shared" ref="K560:K563" si="36">I560*J560</f>
        <v>0</v>
      </c>
      <c r="L560" s="28">
        <f t="shared" ref="L560:L563" si="37">+J560*1.16</f>
        <v>49.879999999999995</v>
      </c>
      <c r="M560" s="30">
        <f t="shared" ref="M560:M563" si="38">+I560*L560</f>
        <v>0</v>
      </c>
    </row>
    <row r="561" spans="1:13" ht="24" x14ac:dyDescent="0.25">
      <c r="A561" s="26" t="s">
        <v>1437</v>
      </c>
      <c r="B561" s="25" t="s">
        <v>1338</v>
      </c>
      <c r="C561" s="26" t="s">
        <v>1471</v>
      </c>
      <c r="D561" s="26"/>
      <c r="E561" s="75" t="s">
        <v>670</v>
      </c>
      <c r="F561" s="27" t="s">
        <v>1234</v>
      </c>
      <c r="G561" s="39" t="s">
        <v>701</v>
      </c>
      <c r="H561" s="40">
        <v>419783008</v>
      </c>
      <c r="I561" s="80">
        <v>0</v>
      </c>
      <c r="J561" s="46">
        <v>43</v>
      </c>
      <c r="K561" s="29">
        <f t="shared" si="36"/>
        <v>0</v>
      </c>
      <c r="L561" s="28">
        <f t="shared" si="37"/>
        <v>49.879999999999995</v>
      </c>
      <c r="M561" s="30">
        <f t="shared" si="38"/>
        <v>0</v>
      </c>
    </row>
    <row r="562" spans="1:13" ht="24" x14ac:dyDescent="0.25">
      <c r="A562" s="26" t="s">
        <v>1437</v>
      </c>
      <c r="B562" s="25" t="s">
        <v>1338</v>
      </c>
      <c r="C562" s="26" t="s">
        <v>1471</v>
      </c>
      <c r="D562" s="26"/>
      <c r="E562" s="75" t="s">
        <v>670</v>
      </c>
      <c r="F562" s="27" t="s">
        <v>1235</v>
      </c>
      <c r="G562" s="39" t="s">
        <v>695</v>
      </c>
      <c r="H562" s="40">
        <v>419783007</v>
      </c>
      <c r="I562" s="80">
        <v>0</v>
      </c>
      <c r="J562" s="46">
        <v>43</v>
      </c>
      <c r="K562" s="29">
        <f t="shared" si="36"/>
        <v>0</v>
      </c>
      <c r="L562" s="28">
        <f t="shared" si="37"/>
        <v>49.879999999999995</v>
      </c>
      <c r="M562" s="30">
        <f t="shared" si="38"/>
        <v>0</v>
      </c>
    </row>
    <row r="563" spans="1:13" ht="24" x14ac:dyDescent="0.25">
      <c r="A563" s="26" t="s">
        <v>1437</v>
      </c>
      <c r="B563" s="25" t="s">
        <v>1338</v>
      </c>
      <c r="C563" s="26" t="s">
        <v>1471</v>
      </c>
      <c r="D563" s="26"/>
      <c r="E563" s="75" t="s">
        <v>670</v>
      </c>
      <c r="F563" s="27" t="s">
        <v>1236</v>
      </c>
      <c r="G563" s="39" t="s">
        <v>689</v>
      </c>
      <c r="H563" s="40">
        <v>419783006</v>
      </c>
      <c r="I563" s="80">
        <v>0</v>
      </c>
      <c r="J563" s="46">
        <v>43</v>
      </c>
      <c r="K563" s="29">
        <f t="shared" si="36"/>
        <v>0</v>
      </c>
      <c r="L563" s="28">
        <f t="shared" si="37"/>
        <v>49.879999999999995</v>
      </c>
      <c r="M563" s="30">
        <f t="shared" si="38"/>
        <v>0</v>
      </c>
    </row>
    <row r="564" spans="1:13" ht="24" x14ac:dyDescent="0.25">
      <c r="A564" s="26" t="s">
        <v>1437</v>
      </c>
      <c r="B564" s="25" t="s">
        <v>1338</v>
      </c>
      <c r="C564" s="26" t="str">
        <f t="shared" si="33"/>
        <v>C7006</v>
      </c>
      <c r="D564" s="26">
        <v>1</v>
      </c>
      <c r="E564" s="75" t="s">
        <v>730</v>
      </c>
      <c r="F564" s="27" t="s">
        <v>1233</v>
      </c>
      <c r="G564" s="39" t="s">
        <v>687</v>
      </c>
      <c r="H564" s="40">
        <v>419783001</v>
      </c>
      <c r="I564" s="80">
        <v>0</v>
      </c>
      <c r="J564" s="46">
        <v>43</v>
      </c>
      <c r="K564" s="29">
        <f t="shared" si="32"/>
        <v>0</v>
      </c>
      <c r="L564" s="28">
        <f t="shared" si="34"/>
        <v>49.879999999999995</v>
      </c>
      <c r="M564" s="30">
        <f t="shared" si="35"/>
        <v>0</v>
      </c>
    </row>
    <row r="565" spans="1:13" ht="24" x14ac:dyDescent="0.25">
      <c r="A565" s="26" t="s">
        <v>1437</v>
      </c>
      <c r="B565" s="25" t="s">
        <v>1338</v>
      </c>
      <c r="C565" s="26" t="str">
        <f t="shared" si="33"/>
        <v>C7006</v>
      </c>
      <c r="D565" s="26">
        <v>2</v>
      </c>
      <c r="E565" s="75" t="s">
        <v>730</v>
      </c>
      <c r="F565" s="27" t="s">
        <v>1234</v>
      </c>
      <c r="G565" s="39" t="s">
        <v>705</v>
      </c>
      <c r="H565" s="40">
        <v>419783004</v>
      </c>
      <c r="I565" s="80">
        <v>0</v>
      </c>
      <c r="J565" s="46">
        <v>43</v>
      </c>
      <c r="K565" s="29">
        <f t="shared" si="32"/>
        <v>0</v>
      </c>
      <c r="L565" s="28">
        <f t="shared" si="34"/>
        <v>49.879999999999995</v>
      </c>
      <c r="M565" s="30">
        <f t="shared" si="35"/>
        <v>0</v>
      </c>
    </row>
    <row r="566" spans="1:13" ht="24" x14ac:dyDescent="0.25">
      <c r="A566" s="26" t="s">
        <v>1437</v>
      </c>
      <c r="B566" s="25" t="s">
        <v>1338</v>
      </c>
      <c r="C566" s="26" t="str">
        <f t="shared" si="33"/>
        <v>C7006</v>
      </c>
      <c r="D566" s="26">
        <v>3</v>
      </c>
      <c r="E566" s="75" t="s">
        <v>730</v>
      </c>
      <c r="F566" s="27" t="s">
        <v>1235</v>
      </c>
      <c r="G566" s="39" t="s">
        <v>699</v>
      </c>
      <c r="H566" s="40">
        <v>419783003</v>
      </c>
      <c r="I566" s="80">
        <v>0</v>
      </c>
      <c r="J566" s="46">
        <v>43</v>
      </c>
      <c r="K566" s="29">
        <f t="shared" si="32"/>
        <v>0</v>
      </c>
      <c r="L566" s="28">
        <f t="shared" si="34"/>
        <v>49.879999999999995</v>
      </c>
      <c r="M566" s="30">
        <f t="shared" si="35"/>
        <v>0</v>
      </c>
    </row>
    <row r="567" spans="1:13" ht="24" x14ac:dyDescent="0.25">
      <c r="A567" s="26" t="s">
        <v>1437</v>
      </c>
      <c r="B567" s="25" t="s">
        <v>1338</v>
      </c>
      <c r="C567" s="26" t="str">
        <f t="shared" si="33"/>
        <v>C7006</v>
      </c>
      <c r="D567" s="26">
        <v>4</v>
      </c>
      <c r="E567" s="75" t="s">
        <v>730</v>
      </c>
      <c r="F567" s="27" t="s">
        <v>1236</v>
      </c>
      <c r="G567" s="39" t="s">
        <v>693</v>
      </c>
      <c r="H567" s="40">
        <v>419783002</v>
      </c>
      <c r="I567" s="80">
        <v>0</v>
      </c>
      <c r="J567" s="46">
        <v>43</v>
      </c>
      <c r="K567" s="29">
        <f t="shared" si="32"/>
        <v>0</v>
      </c>
      <c r="L567" s="28">
        <f t="shared" si="34"/>
        <v>49.879999999999995</v>
      </c>
      <c r="M567" s="30">
        <f t="shared" si="35"/>
        <v>0</v>
      </c>
    </row>
    <row r="568" spans="1:13" ht="24" x14ac:dyDescent="0.25">
      <c r="A568" s="26" t="s">
        <v>1437</v>
      </c>
      <c r="B568" s="25" t="s">
        <v>1338</v>
      </c>
      <c r="C568" s="26" t="str">
        <f t="shared" si="33"/>
        <v>F5100</v>
      </c>
      <c r="D568" s="26">
        <v>1</v>
      </c>
      <c r="E568" s="75" t="s">
        <v>669</v>
      </c>
      <c r="F568" s="27" t="s">
        <v>1233</v>
      </c>
      <c r="G568" s="39" t="s">
        <v>688</v>
      </c>
      <c r="H568" s="40">
        <v>419783009</v>
      </c>
      <c r="I568" s="80">
        <v>0</v>
      </c>
      <c r="J568" s="46">
        <v>43</v>
      </c>
      <c r="K568" s="29">
        <f t="shared" si="32"/>
        <v>0</v>
      </c>
      <c r="L568" s="28">
        <f t="shared" si="34"/>
        <v>49.879999999999995</v>
      </c>
      <c r="M568" s="30">
        <f t="shared" si="35"/>
        <v>0</v>
      </c>
    </row>
    <row r="569" spans="1:13" ht="24" x14ac:dyDescent="0.25">
      <c r="A569" s="26" t="s">
        <v>1437</v>
      </c>
      <c r="B569" s="25" t="s">
        <v>1338</v>
      </c>
      <c r="C569" s="26" t="str">
        <f t="shared" si="33"/>
        <v>F5100</v>
      </c>
      <c r="D569" s="26">
        <v>2</v>
      </c>
      <c r="E569" s="75" t="s">
        <v>669</v>
      </c>
      <c r="F569" s="27" t="s">
        <v>1234</v>
      </c>
      <c r="G569" s="39" t="s">
        <v>706</v>
      </c>
      <c r="H569" s="40">
        <v>419783012</v>
      </c>
      <c r="I569" s="80">
        <v>0</v>
      </c>
      <c r="J569" s="46">
        <v>43</v>
      </c>
      <c r="K569" s="29">
        <f t="shared" si="32"/>
        <v>0</v>
      </c>
      <c r="L569" s="28">
        <f t="shared" si="34"/>
        <v>49.879999999999995</v>
      </c>
      <c r="M569" s="30">
        <f t="shared" si="35"/>
        <v>0</v>
      </c>
    </row>
    <row r="570" spans="1:13" ht="24" x14ac:dyDescent="0.25">
      <c r="A570" s="26" t="s">
        <v>1437</v>
      </c>
      <c r="B570" s="25" t="s">
        <v>1338</v>
      </c>
      <c r="C570" s="26" t="str">
        <f t="shared" si="33"/>
        <v>F5100</v>
      </c>
      <c r="D570" s="26">
        <v>3</v>
      </c>
      <c r="E570" s="75" t="s">
        <v>669</v>
      </c>
      <c r="F570" s="27" t="s">
        <v>1235</v>
      </c>
      <c r="G570" s="39" t="s">
        <v>700</v>
      </c>
      <c r="H570" s="40">
        <v>419783011</v>
      </c>
      <c r="I570" s="80">
        <v>0</v>
      </c>
      <c r="J570" s="46">
        <v>43</v>
      </c>
      <c r="K570" s="29">
        <f t="shared" si="32"/>
        <v>0</v>
      </c>
      <c r="L570" s="28">
        <f t="shared" si="34"/>
        <v>49.879999999999995</v>
      </c>
      <c r="M570" s="30">
        <f t="shared" si="35"/>
        <v>0</v>
      </c>
    </row>
    <row r="571" spans="1:13" ht="24" x14ac:dyDescent="0.25">
      <c r="A571" s="26" t="s">
        <v>1437</v>
      </c>
      <c r="B571" s="25" t="s">
        <v>1338</v>
      </c>
      <c r="C571" s="26" t="str">
        <f t="shared" si="33"/>
        <v>F5100</v>
      </c>
      <c r="D571" s="26">
        <v>4</v>
      </c>
      <c r="E571" s="75" t="s">
        <v>669</v>
      </c>
      <c r="F571" s="27" t="s">
        <v>1236</v>
      </c>
      <c r="G571" s="39" t="s">
        <v>694</v>
      </c>
      <c r="H571" s="40">
        <v>419783010</v>
      </c>
      <c r="I571" s="80">
        <v>0</v>
      </c>
      <c r="J571" s="46">
        <v>43</v>
      </c>
      <c r="K571" s="29">
        <f t="shared" si="32"/>
        <v>0</v>
      </c>
      <c r="L571" s="28">
        <f t="shared" si="34"/>
        <v>49.879999999999995</v>
      </c>
      <c r="M571" s="30">
        <f t="shared" si="35"/>
        <v>0</v>
      </c>
    </row>
    <row r="572" spans="1:13" x14ac:dyDescent="0.25">
      <c r="A572" s="26" t="s">
        <v>1437</v>
      </c>
      <c r="B572" s="25" t="s">
        <v>1338</v>
      </c>
      <c r="C572" s="26" t="str">
        <f t="shared" si="33"/>
        <v>C5310</v>
      </c>
      <c r="D572" s="26">
        <v>1</v>
      </c>
      <c r="E572" s="75" t="s">
        <v>727</v>
      </c>
      <c r="F572" s="27" t="s">
        <v>1233</v>
      </c>
      <c r="G572" s="39" t="s">
        <v>684</v>
      </c>
      <c r="H572" s="40">
        <v>419783013</v>
      </c>
      <c r="I572" s="80">
        <v>0</v>
      </c>
      <c r="J572" s="46">
        <v>43</v>
      </c>
      <c r="K572" s="29">
        <f t="shared" si="32"/>
        <v>0</v>
      </c>
      <c r="L572" s="28">
        <f t="shared" si="34"/>
        <v>49.879999999999995</v>
      </c>
      <c r="M572" s="30">
        <f t="shared" si="35"/>
        <v>0</v>
      </c>
    </row>
    <row r="573" spans="1:13" x14ac:dyDescent="0.25">
      <c r="A573" s="26" t="s">
        <v>1437</v>
      </c>
      <c r="B573" s="25" t="s">
        <v>1338</v>
      </c>
      <c r="C573" s="26" t="str">
        <f t="shared" si="33"/>
        <v>C5310</v>
      </c>
      <c r="D573" s="26">
        <v>2</v>
      </c>
      <c r="E573" s="75" t="s">
        <v>727</v>
      </c>
      <c r="F573" s="27" t="s">
        <v>1234</v>
      </c>
      <c r="G573" s="39" t="s">
        <v>702</v>
      </c>
      <c r="H573" s="40">
        <v>419783016</v>
      </c>
      <c r="I573" s="80">
        <v>0</v>
      </c>
      <c r="J573" s="46">
        <v>43</v>
      </c>
      <c r="K573" s="29">
        <f t="shared" si="32"/>
        <v>0</v>
      </c>
      <c r="L573" s="28">
        <f t="shared" si="34"/>
        <v>49.879999999999995</v>
      </c>
      <c r="M573" s="30">
        <f t="shared" si="35"/>
        <v>0</v>
      </c>
    </row>
    <row r="574" spans="1:13" x14ac:dyDescent="0.25">
      <c r="A574" s="26" t="s">
        <v>1437</v>
      </c>
      <c r="B574" s="25" t="s">
        <v>1338</v>
      </c>
      <c r="C574" s="26" t="str">
        <f t="shared" si="33"/>
        <v>C5310</v>
      </c>
      <c r="D574" s="26">
        <v>3</v>
      </c>
      <c r="E574" s="75" t="s">
        <v>727</v>
      </c>
      <c r="F574" s="27" t="s">
        <v>1235</v>
      </c>
      <c r="G574" s="39" t="s">
        <v>696</v>
      </c>
      <c r="H574" s="40">
        <v>419783015</v>
      </c>
      <c r="I574" s="80">
        <v>0</v>
      </c>
      <c r="J574" s="46">
        <v>43</v>
      </c>
      <c r="K574" s="29">
        <f t="shared" si="32"/>
        <v>0</v>
      </c>
      <c r="L574" s="28">
        <f t="shared" si="34"/>
        <v>49.879999999999995</v>
      </c>
      <c r="M574" s="30">
        <f t="shared" si="35"/>
        <v>0</v>
      </c>
    </row>
    <row r="575" spans="1:13" x14ac:dyDescent="0.25">
      <c r="A575" s="26" t="s">
        <v>1437</v>
      </c>
      <c r="B575" s="25" t="s">
        <v>1338</v>
      </c>
      <c r="C575" s="26" t="str">
        <f t="shared" si="33"/>
        <v>C5310</v>
      </c>
      <c r="D575" s="26">
        <v>4</v>
      </c>
      <c r="E575" s="75" t="s">
        <v>727</v>
      </c>
      <c r="F575" s="27" t="s">
        <v>1236</v>
      </c>
      <c r="G575" s="39" t="s">
        <v>690</v>
      </c>
      <c r="H575" s="40">
        <v>419783014</v>
      </c>
      <c r="I575" s="80">
        <v>0</v>
      </c>
      <c r="J575" s="46">
        <v>43</v>
      </c>
      <c r="K575" s="29">
        <f t="shared" si="32"/>
        <v>0</v>
      </c>
      <c r="L575" s="28">
        <f t="shared" si="34"/>
        <v>49.879999999999995</v>
      </c>
      <c r="M575" s="30">
        <f t="shared" si="35"/>
        <v>0</v>
      </c>
    </row>
    <row r="576" spans="1:13" ht="24" x14ac:dyDescent="0.25">
      <c r="A576" s="26" t="s">
        <v>1437</v>
      </c>
      <c r="B576" s="25" t="s">
        <v>1338</v>
      </c>
      <c r="C576" s="26" t="str">
        <f t="shared" si="33"/>
        <v>F5388</v>
      </c>
      <c r="D576" s="26">
        <v>1</v>
      </c>
      <c r="E576" s="75" t="s">
        <v>1379</v>
      </c>
      <c r="F576" s="27" t="s">
        <v>1233</v>
      </c>
      <c r="G576" s="39" t="s">
        <v>1287</v>
      </c>
      <c r="H576" s="40">
        <v>465255001</v>
      </c>
      <c r="I576" s="80">
        <v>0</v>
      </c>
      <c r="J576" s="46">
        <v>43</v>
      </c>
      <c r="K576" s="29">
        <f t="shared" si="32"/>
        <v>0</v>
      </c>
      <c r="L576" s="28">
        <f t="shared" si="34"/>
        <v>49.879999999999995</v>
      </c>
      <c r="M576" s="30">
        <f t="shared" si="35"/>
        <v>0</v>
      </c>
    </row>
    <row r="577" spans="1:13" ht="24" x14ac:dyDescent="0.25">
      <c r="A577" s="26" t="s">
        <v>1437</v>
      </c>
      <c r="B577" s="25" t="s">
        <v>1338</v>
      </c>
      <c r="C577" s="26" t="str">
        <f t="shared" si="33"/>
        <v>F5388</v>
      </c>
      <c r="D577" s="26">
        <v>2</v>
      </c>
      <c r="E577" s="75" t="s">
        <v>1379</v>
      </c>
      <c r="F577" s="27" t="s">
        <v>1234</v>
      </c>
      <c r="G577" s="39" t="s">
        <v>1288</v>
      </c>
      <c r="H577" s="40">
        <v>465255002</v>
      </c>
      <c r="I577" s="80">
        <v>0</v>
      </c>
      <c r="J577" s="46">
        <v>43</v>
      </c>
      <c r="K577" s="29">
        <f t="shared" si="32"/>
        <v>0</v>
      </c>
      <c r="L577" s="28">
        <f t="shared" si="34"/>
        <v>49.879999999999995</v>
      </c>
      <c r="M577" s="30">
        <f t="shared" si="35"/>
        <v>0</v>
      </c>
    </row>
    <row r="578" spans="1:13" ht="24" x14ac:dyDescent="0.25">
      <c r="A578" s="26" t="s">
        <v>1437</v>
      </c>
      <c r="B578" s="25" t="s">
        <v>1338</v>
      </c>
      <c r="C578" s="26" t="str">
        <f t="shared" si="33"/>
        <v>F5388</v>
      </c>
      <c r="D578" s="26">
        <v>3</v>
      </c>
      <c r="E578" s="75" t="s">
        <v>1379</v>
      </c>
      <c r="F578" s="27" t="s">
        <v>1235</v>
      </c>
      <c r="G578" s="39" t="s">
        <v>1289</v>
      </c>
      <c r="H578" s="40">
        <v>465255003</v>
      </c>
      <c r="I578" s="80">
        <v>0</v>
      </c>
      <c r="J578" s="46">
        <v>43</v>
      </c>
      <c r="K578" s="29">
        <f t="shared" si="32"/>
        <v>0</v>
      </c>
      <c r="L578" s="28">
        <f t="shared" si="34"/>
        <v>49.879999999999995</v>
      </c>
      <c r="M578" s="30">
        <f t="shared" si="35"/>
        <v>0</v>
      </c>
    </row>
    <row r="579" spans="1:13" ht="24" x14ac:dyDescent="0.25">
      <c r="A579" s="26" t="s">
        <v>1437</v>
      </c>
      <c r="B579" s="25" t="s">
        <v>1338</v>
      </c>
      <c r="C579" s="26" t="str">
        <f t="shared" si="33"/>
        <v>F5388</v>
      </c>
      <c r="D579" s="26">
        <v>4</v>
      </c>
      <c r="E579" s="75" t="s">
        <v>1379</v>
      </c>
      <c r="F579" s="27" t="s">
        <v>1236</v>
      </c>
      <c r="G579" s="39" t="s">
        <v>1290</v>
      </c>
      <c r="H579" s="40">
        <v>465255004</v>
      </c>
      <c r="I579" s="80">
        <v>0</v>
      </c>
      <c r="J579" s="46">
        <v>43</v>
      </c>
      <c r="K579" s="29">
        <f t="shared" ref="K579:K633" si="39">I579*J579</f>
        <v>0</v>
      </c>
      <c r="L579" s="28">
        <f t="shared" si="34"/>
        <v>49.879999999999995</v>
      </c>
      <c r="M579" s="30">
        <f t="shared" si="35"/>
        <v>0</v>
      </c>
    </row>
    <row r="580" spans="1:13" x14ac:dyDescent="0.25">
      <c r="A580" s="26" t="s">
        <v>1437</v>
      </c>
      <c r="B580" s="25" t="s">
        <v>1338</v>
      </c>
      <c r="C580" s="26" t="str">
        <f t="shared" ref="C580:C634" si="40">RIGHT(G580,5)</f>
        <v>C5501</v>
      </c>
      <c r="D580" s="26">
        <v>1</v>
      </c>
      <c r="E580" s="75" t="s">
        <v>728</v>
      </c>
      <c r="F580" s="27" t="s">
        <v>1233</v>
      </c>
      <c r="G580" s="39" t="s">
        <v>686</v>
      </c>
      <c r="H580" s="40">
        <v>419783017</v>
      </c>
      <c r="I580" s="80">
        <v>0</v>
      </c>
      <c r="J580" s="46">
        <v>43</v>
      </c>
      <c r="K580" s="29">
        <f t="shared" si="39"/>
        <v>0</v>
      </c>
      <c r="L580" s="28">
        <f t="shared" ref="L580:L634" si="41">+J580*1.16</f>
        <v>49.879999999999995</v>
      </c>
      <c r="M580" s="30">
        <f t="shared" ref="M580:M634" si="42">+I580*L580</f>
        <v>0</v>
      </c>
    </row>
    <row r="581" spans="1:13" x14ac:dyDescent="0.25">
      <c r="A581" s="26" t="s">
        <v>1437</v>
      </c>
      <c r="B581" s="25" t="s">
        <v>1338</v>
      </c>
      <c r="C581" s="26" t="str">
        <f t="shared" si="40"/>
        <v>C5501</v>
      </c>
      <c r="D581" s="26">
        <v>2</v>
      </c>
      <c r="E581" s="75" t="s">
        <v>728</v>
      </c>
      <c r="F581" s="27" t="s">
        <v>1234</v>
      </c>
      <c r="G581" s="39" t="s">
        <v>704</v>
      </c>
      <c r="H581" s="40">
        <v>419783020</v>
      </c>
      <c r="I581" s="80">
        <v>0</v>
      </c>
      <c r="J581" s="46">
        <v>43</v>
      </c>
      <c r="K581" s="29">
        <f t="shared" si="39"/>
        <v>0</v>
      </c>
      <c r="L581" s="28">
        <f t="shared" si="41"/>
        <v>49.879999999999995</v>
      </c>
      <c r="M581" s="30">
        <f t="shared" si="42"/>
        <v>0</v>
      </c>
    </row>
    <row r="582" spans="1:13" x14ac:dyDescent="0.25">
      <c r="A582" s="26" t="s">
        <v>1437</v>
      </c>
      <c r="B582" s="25" t="s">
        <v>1338</v>
      </c>
      <c r="C582" s="26" t="str">
        <f t="shared" si="40"/>
        <v>C5501</v>
      </c>
      <c r="D582" s="26">
        <v>3</v>
      </c>
      <c r="E582" s="75" t="s">
        <v>728</v>
      </c>
      <c r="F582" s="27" t="s">
        <v>1235</v>
      </c>
      <c r="G582" s="39" t="s">
        <v>698</v>
      </c>
      <c r="H582" s="40">
        <v>419783019</v>
      </c>
      <c r="I582" s="80">
        <v>0</v>
      </c>
      <c r="J582" s="46">
        <v>43</v>
      </c>
      <c r="K582" s="29">
        <f t="shared" si="39"/>
        <v>0</v>
      </c>
      <c r="L582" s="28">
        <f t="shared" si="41"/>
        <v>49.879999999999995</v>
      </c>
      <c r="M582" s="30">
        <f t="shared" si="42"/>
        <v>0</v>
      </c>
    </row>
    <row r="583" spans="1:13" x14ac:dyDescent="0.25">
      <c r="A583" s="26" t="s">
        <v>1437</v>
      </c>
      <c r="B583" s="25" t="s">
        <v>1338</v>
      </c>
      <c r="C583" s="26" t="str">
        <f t="shared" si="40"/>
        <v>C5501</v>
      </c>
      <c r="D583" s="26">
        <v>4</v>
      </c>
      <c r="E583" s="75" t="s">
        <v>728</v>
      </c>
      <c r="F583" s="27" t="s">
        <v>1236</v>
      </c>
      <c r="G583" s="39" t="s">
        <v>692</v>
      </c>
      <c r="H583" s="40">
        <v>419783018</v>
      </c>
      <c r="I583" s="80">
        <v>0</v>
      </c>
      <c r="J583" s="46">
        <v>43</v>
      </c>
      <c r="K583" s="29">
        <f t="shared" si="39"/>
        <v>0</v>
      </c>
      <c r="L583" s="28">
        <f t="shared" si="41"/>
        <v>49.879999999999995</v>
      </c>
      <c r="M583" s="30">
        <f t="shared" si="42"/>
        <v>0</v>
      </c>
    </row>
    <row r="584" spans="1:13" ht="24" x14ac:dyDescent="0.25">
      <c r="A584" s="26" t="s">
        <v>1437</v>
      </c>
      <c r="B584" s="25" t="s">
        <v>1338</v>
      </c>
      <c r="C584" s="26" t="str">
        <f t="shared" si="40"/>
        <v>C5410</v>
      </c>
      <c r="D584" s="26">
        <v>1</v>
      </c>
      <c r="E584" s="75" t="s">
        <v>729</v>
      </c>
      <c r="F584" s="27" t="s">
        <v>1233</v>
      </c>
      <c r="G584" s="39" t="s">
        <v>685</v>
      </c>
      <c r="H584" s="40">
        <v>419783021</v>
      </c>
      <c r="I584" s="80">
        <v>0</v>
      </c>
      <c r="J584" s="46">
        <v>43</v>
      </c>
      <c r="K584" s="29">
        <f t="shared" si="39"/>
        <v>0</v>
      </c>
      <c r="L584" s="28">
        <f t="shared" si="41"/>
        <v>49.879999999999995</v>
      </c>
      <c r="M584" s="30">
        <f t="shared" si="42"/>
        <v>0</v>
      </c>
    </row>
    <row r="585" spans="1:13" ht="24" x14ac:dyDescent="0.25">
      <c r="A585" s="26" t="s">
        <v>1437</v>
      </c>
      <c r="B585" s="25" t="s">
        <v>1338</v>
      </c>
      <c r="C585" s="26" t="str">
        <f t="shared" si="40"/>
        <v>C5410</v>
      </c>
      <c r="D585" s="26">
        <v>2</v>
      </c>
      <c r="E585" s="75" t="s">
        <v>729</v>
      </c>
      <c r="F585" s="27" t="s">
        <v>1234</v>
      </c>
      <c r="G585" s="39" t="s">
        <v>703</v>
      </c>
      <c r="H585" s="40">
        <v>419783024</v>
      </c>
      <c r="I585" s="80">
        <v>0</v>
      </c>
      <c r="J585" s="46">
        <v>43</v>
      </c>
      <c r="K585" s="29">
        <f t="shared" si="39"/>
        <v>0</v>
      </c>
      <c r="L585" s="28">
        <f t="shared" si="41"/>
        <v>49.879999999999995</v>
      </c>
      <c r="M585" s="30">
        <f t="shared" si="42"/>
        <v>0</v>
      </c>
    </row>
    <row r="586" spans="1:13" ht="24" x14ac:dyDescent="0.25">
      <c r="A586" s="26" t="s">
        <v>1437</v>
      </c>
      <c r="B586" s="25" t="s">
        <v>1338</v>
      </c>
      <c r="C586" s="26" t="str">
        <f t="shared" si="40"/>
        <v>C5410</v>
      </c>
      <c r="D586" s="26">
        <v>3</v>
      </c>
      <c r="E586" s="75" t="s">
        <v>729</v>
      </c>
      <c r="F586" s="27" t="s">
        <v>1235</v>
      </c>
      <c r="G586" s="39" t="s">
        <v>697</v>
      </c>
      <c r="H586" s="40">
        <v>419783023</v>
      </c>
      <c r="I586" s="80">
        <v>0</v>
      </c>
      <c r="J586" s="46">
        <v>43</v>
      </c>
      <c r="K586" s="29">
        <f t="shared" si="39"/>
        <v>0</v>
      </c>
      <c r="L586" s="28">
        <f t="shared" si="41"/>
        <v>49.879999999999995</v>
      </c>
      <c r="M586" s="30">
        <f t="shared" si="42"/>
        <v>0</v>
      </c>
    </row>
    <row r="587" spans="1:13" ht="24" x14ac:dyDescent="0.25">
      <c r="A587" s="26" t="s">
        <v>1437</v>
      </c>
      <c r="B587" s="25" t="s">
        <v>1338</v>
      </c>
      <c r="C587" s="26" t="str">
        <f t="shared" si="40"/>
        <v>C5410</v>
      </c>
      <c r="D587" s="26">
        <v>4</v>
      </c>
      <c r="E587" s="75" t="s">
        <v>729</v>
      </c>
      <c r="F587" s="27" t="s">
        <v>1236</v>
      </c>
      <c r="G587" s="39" t="s">
        <v>691</v>
      </c>
      <c r="H587" s="40">
        <v>419783022</v>
      </c>
      <c r="I587" s="80">
        <v>0</v>
      </c>
      <c r="J587" s="46">
        <v>43</v>
      </c>
      <c r="K587" s="29">
        <f t="shared" si="39"/>
        <v>0</v>
      </c>
      <c r="L587" s="28">
        <f t="shared" si="41"/>
        <v>49.879999999999995</v>
      </c>
      <c r="M587" s="30">
        <f t="shared" si="42"/>
        <v>0</v>
      </c>
    </row>
    <row r="588" spans="1:13" x14ac:dyDescent="0.25">
      <c r="A588" s="26" t="s">
        <v>1438</v>
      </c>
      <c r="B588" s="25" t="s">
        <v>1339</v>
      </c>
      <c r="C588" s="26" t="str">
        <f t="shared" si="40"/>
        <v>00207</v>
      </c>
      <c r="D588" s="26">
        <v>1</v>
      </c>
      <c r="E588" s="75" t="s">
        <v>447</v>
      </c>
      <c r="F588" s="27" t="s">
        <v>1233</v>
      </c>
      <c r="G588" s="39" t="s">
        <v>707</v>
      </c>
      <c r="H588" s="40">
        <v>419785001</v>
      </c>
      <c r="I588" s="80">
        <v>0</v>
      </c>
      <c r="J588" s="46">
        <v>39</v>
      </c>
      <c r="K588" s="29">
        <f t="shared" si="39"/>
        <v>0</v>
      </c>
      <c r="L588" s="28">
        <f t="shared" si="41"/>
        <v>45.239999999999995</v>
      </c>
      <c r="M588" s="30">
        <f t="shared" si="42"/>
        <v>0</v>
      </c>
    </row>
    <row r="589" spans="1:13" x14ac:dyDescent="0.25">
      <c r="A589" s="26" t="s">
        <v>1438</v>
      </c>
      <c r="B589" s="25" t="s">
        <v>1339</v>
      </c>
      <c r="C589" s="26" t="str">
        <f t="shared" si="40"/>
        <v>00207</v>
      </c>
      <c r="D589" s="26">
        <v>2</v>
      </c>
      <c r="E589" s="75" t="s">
        <v>447</v>
      </c>
      <c r="F589" s="27" t="s">
        <v>1234</v>
      </c>
      <c r="G589" s="39" t="s">
        <v>722</v>
      </c>
      <c r="H589" s="40">
        <v>419785004</v>
      </c>
      <c r="I589" s="80">
        <v>0</v>
      </c>
      <c r="J589" s="46">
        <v>39</v>
      </c>
      <c r="K589" s="29">
        <f t="shared" si="39"/>
        <v>0</v>
      </c>
      <c r="L589" s="28">
        <f t="shared" si="41"/>
        <v>45.239999999999995</v>
      </c>
      <c r="M589" s="30">
        <f t="shared" si="42"/>
        <v>0</v>
      </c>
    </row>
    <row r="590" spans="1:13" x14ac:dyDescent="0.25">
      <c r="A590" s="26" t="s">
        <v>1438</v>
      </c>
      <c r="B590" s="25" t="s">
        <v>1339</v>
      </c>
      <c r="C590" s="26" t="str">
        <f t="shared" si="40"/>
        <v>00207</v>
      </c>
      <c r="D590" s="26">
        <v>3</v>
      </c>
      <c r="E590" s="75" t="s">
        <v>447</v>
      </c>
      <c r="F590" s="27" t="s">
        <v>1235</v>
      </c>
      <c r="G590" s="39" t="s">
        <v>717</v>
      </c>
      <c r="H590" s="40">
        <v>419785003</v>
      </c>
      <c r="I590" s="80">
        <v>0</v>
      </c>
      <c r="J590" s="46">
        <v>39</v>
      </c>
      <c r="K590" s="29">
        <f t="shared" si="39"/>
        <v>0</v>
      </c>
      <c r="L590" s="28">
        <f t="shared" si="41"/>
        <v>45.239999999999995</v>
      </c>
      <c r="M590" s="30">
        <f t="shared" si="42"/>
        <v>0</v>
      </c>
    </row>
    <row r="591" spans="1:13" x14ac:dyDescent="0.25">
      <c r="A591" s="26" t="s">
        <v>1438</v>
      </c>
      <c r="B591" s="25" t="s">
        <v>1339</v>
      </c>
      <c r="C591" s="26" t="str">
        <f t="shared" si="40"/>
        <v>00207</v>
      </c>
      <c r="D591" s="26">
        <v>4</v>
      </c>
      <c r="E591" s="75" t="s">
        <v>447</v>
      </c>
      <c r="F591" s="27" t="s">
        <v>1236</v>
      </c>
      <c r="G591" s="39" t="s">
        <v>712</v>
      </c>
      <c r="H591" s="40">
        <v>419785002</v>
      </c>
      <c r="I591" s="80">
        <v>0</v>
      </c>
      <c r="J591" s="46">
        <v>39</v>
      </c>
      <c r="K591" s="29">
        <f t="shared" si="39"/>
        <v>0</v>
      </c>
      <c r="L591" s="28">
        <f t="shared" si="41"/>
        <v>45.239999999999995</v>
      </c>
      <c r="M591" s="30">
        <f t="shared" si="42"/>
        <v>0</v>
      </c>
    </row>
    <row r="592" spans="1:13" x14ac:dyDescent="0.25">
      <c r="A592" s="26" t="s">
        <v>1438</v>
      </c>
      <c r="B592" s="25" t="s">
        <v>1339</v>
      </c>
      <c r="C592" s="26" t="str">
        <f t="shared" si="40"/>
        <v>04050</v>
      </c>
      <c r="D592" s="26">
        <v>1</v>
      </c>
      <c r="E592" s="75" t="s">
        <v>668</v>
      </c>
      <c r="F592" s="27" t="s">
        <v>1233</v>
      </c>
      <c r="G592" s="39" t="s">
        <v>708</v>
      </c>
      <c r="H592" s="40">
        <v>419785005</v>
      </c>
      <c r="I592" s="80">
        <v>0</v>
      </c>
      <c r="J592" s="46">
        <v>45.5</v>
      </c>
      <c r="K592" s="29">
        <f t="shared" si="39"/>
        <v>0</v>
      </c>
      <c r="L592" s="28">
        <f t="shared" si="41"/>
        <v>52.779999999999994</v>
      </c>
      <c r="M592" s="30">
        <f t="shared" si="42"/>
        <v>0</v>
      </c>
    </row>
    <row r="593" spans="1:13" x14ac:dyDescent="0.25">
      <c r="A593" s="26" t="s">
        <v>1438</v>
      </c>
      <c r="B593" s="25" t="s">
        <v>1339</v>
      </c>
      <c r="C593" s="26" t="str">
        <f t="shared" si="40"/>
        <v>04050</v>
      </c>
      <c r="D593" s="26">
        <v>2</v>
      </c>
      <c r="E593" s="75" t="s">
        <v>668</v>
      </c>
      <c r="F593" s="27" t="s">
        <v>1234</v>
      </c>
      <c r="G593" s="39" t="s">
        <v>723</v>
      </c>
      <c r="H593" s="40">
        <v>419785008</v>
      </c>
      <c r="I593" s="80">
        <v>0</v>
      </c>
      <c r="J593" s="46">
        <v>45.5</v>
      </c>
      <c r="K593" s="29">
        <f t="shared" si="39"/>
        <v>0</v>
      </c>
      <c r="L593" s="28">
        <f t="shared" si="41"/>
        <v>52.779999999999994</v>
      </c>
      <c r="M593" s="30">
        <f t="shared" si="42"/>
        <v>0</v>
      </c>
    </row>
    <row r="594" spans="1:13" x14ac:dyDescent="0.25">
      <c r="A594" s="26" t="s">
        <v>1438</v>
      </c>
      <c r="B594" s="25" t="s">
        <v>1339</v>
      </c>
      <c r="C594" s="26" t="str">
        <f t="shared" si="40"/>
        <v>04050</v>
      </c>
      <c r="D594" s="26">
        <v>3</v>
      </c>
      <c r="E594" s="75" t="s">
        <v>668</v>
      </c>
      <c r="F594" s="27" t="s">
        <v>1235</v>
      </c>
      <c r="G594" s="39" t="s">
        <v>718</v>
      </c>
      <c r="H594" s="40">
        <v>419785007</v>
      </c>
      <c r="I594" s="80">
        <v>0</v>
      </c>
      <c r="J594" s="46">
        <v>45.5</v>
      </c>
      <c r="K594" s="29">
        <f t="shared" si="39"/>
        <v>0</v>
      </c>
      <c r="L594" s="28">
        <f t="shared" si="41"/>
        <v>52.779999999999994</v>
      </c>
      <c r="M594" s="30">
        <f t="shared" si="42"/>
        <v>0</v>
      </c>
    </row>
    <row r="595" spans="1:13" x14ac:dyDescent="0.25">
      <c r="A595" s="26" t="s">
        <v>1438</v>
      </c>
      <c r="B595" s="25" t="s">
        <v>1339</v>
      </c>
      <c r="C595" s="26" t="str">
        <f t="shared" si="40"/>
        <v>04050</v>
      </c>
      <c r="D595" s="26">
        <v>4</v>
      </c>
      <c r="E595" s="75" t="s">
        <v>668</v>
      </c>
      <c r="F595" s="27" t="s">
        <v>1236</v>
      </c>
      <c r="G595" s="39" t="s">
        <v>713</v>
      </c>
      <c r="H595" s="40">
        <v>419785006</v>
      </c>
      <c r="I595" s="80">
        <v>0</v>
      </c>
      <c r="J595" s="46">
        <v>45.5</v>
      </c>
      <c r="K595" s="29">
        <f t="shared" si="39"/>
        <v>0</v>
      </c>
      <c r="L595" s="28">
        <f t="shared" si="41"/>
        <v>52.779999999999994</v>
      </c>
      <c r="M595" s="30">
        <f t="shared" si="42"/>
        <v>0</v>
      </c>
    </row>
    <row r="596" spans="1:13" x14ac:dyDescent="0.25">
      <c r="A596" s="26" t="s">
        <v>1438</v>
      </c>
      <c r="B596" s="25" t="s">
        <v>1339</v>
      </c>
      <c r="C596" s="26" t="str">
        <f t="shared" si="40"/>
        <v>05264</v>
      </c>
      <c r="D596" s="26">
        <v>1</v>
      </c>
      <c r="E596" s="75" t="s">
        <v>451</v>
      </c>
      <c r="F596" s="27" t="s">
        <v>1233</v>
      </c>
      <c r="G596" s="39" t="s">
        <v>1270</v>
      </c>
      <c r="H596" s="40">
        <v>457009001</v>
      </c>
      <c r="I596" s="80">
        <v>0</v>
      </c>
      <c r="J596" s="46">
        <v>45.5</v>
      </c>
      <c r="K596" s="29">
        <f t="shared" si="39"/>
        <v>0</v>
      </c>
      <c r="L596" s="28">
        <f t="shared" si="41"/>
        <v>52.779999999999994</v>
      </c>
      <c r="M596" s="30">
        <f t="shared" si="42"/>
        <v>0</v>
      </c>
    </row>
    <row r="597" spans="1:13" x14ac:dyDescent="0.25">
      <c r="A597" s="26" t="s">
        <v>1438</v>
      </c>
      <c r="B597" s="25" t="s">
        <v>1339</v>
      </c>
      <c r="C597" s="26" t="str">
        <f t="shared" si="40"/>
        <v>05264</v>
      </c>
      <c r="D597" s="26">
        <v>2</v>
      </c>
      <c r="E597" s="75" t="s">
        <v>451</v>
      </c>
      <c r="F597" s="27" t="s">
        <v>1234</v>
      </c>
      <c r="G597" s="39" t="s">
        <v>1271</v>
      </c>
      <c r="H597" s="40">
        <v>457009002</v>
      </c>
      <c r="I597" s="80">
        <v>0</v>
      </c>
      <c r="J597" s="46">
        <v>45.5</v>
      </c>
      <c r="K597" s="29">
        <f t="shared" si="39"/>
        <v>0</v>
      </c>
      <c r="L597" s="28">
        <f t="shared" si="41"/>
        <v>52.779999999999994</v>
      </c>
      <c r="M597" s="30">
        <f t="shared" si="42"/>
        <v>0</v>
      </c>
    </row>
    <row r="598" spans="1:13" x14ac:dyDescent="0.25">
      <c r="A598" s="26" t="s">
        <v>1438</v>
      </c>
      <c r="B598" s="25" t="s">
        <v>1339</v>
      </c>
      <c r="C598" s="26" t="str">
        <f t="shared" si="40"/>
        <v>05264</v>
      </c>
      <c r="D598" s="26">
        <v>3</v>
      </c>
      <c r="E598" s="75" t="s">
        <v>451</v>
      </c>
      <c r="F598" s="27" t="s">
        <v>1235</v>
      </c>
      <c r="G598" s="39" t="s">
        <v>1272</v>
      </c>
      <c r="H598" s="40">
        <v>457009003</v>
      </c>
      <c r="I598" s="80">
        <v>0</v>
      </c>
      <c r="J598" s="46">
        <v>45.5</v>
      </c>
      <c r="K598" s="29">
        <f t="shared" si="39"/>
        <v>0</v>
      </c>
      <c r="L598" s="28">
        <f t="shared" si="41"/>
        <v>52.779999999999994</v>
      </c>
      <c r="M598" s="30">
        <f t="shared" si="42"/>
        <v>0</v>
      </c>
    </row>
    <row r="599" spans="1:13" x14ac:dyDescent="0.25">
      <c r="A599" s="26" t="s">
        <v>1438</v>
      </c>
      <c r="B599" s="25" t="s">
        <v>1339</v>
      </c>
      <c r="C599" s="26" t="str">
        <f t="shared" si="40"/>
        <v>05264</v>
      </c>
      <c r="D599" s="26">
        <v>4</v>
      </c>
      <c r="E599" s="75" t="s">
        <v>451</v>
      </c>
      <c r="F599" s="27" t="s">
        <v>1236</v>
      </c>
      <c r="G599" s="39" t="s">
        <v>1273</v>
      </c>
      <c r="H599" s="40">
        <v>457009004</v>
      </c>
      <c r="I599" s="80">
        <v>0</v>
      </c>
      <c r="J599" s="46">
        <v>45.5</v>
      </c>
      <c r="K599" s="29">
        <f t="shared" si="39"/>
        <v>0</v>
      </c>
      <c r="L599" s="28">
        <f t="shared" si="41"/>
        <v>52.779999999999994</v>
      </c>
      <c r="M599" s="30">
        <f t="shared" si="42"/>
        <v>0</v>
      </c>
    </row>
    <row r="600" spans="1:13" x14ac:dyDescent="0.25">
      <c r="A600" s="26" t="s">
        <v>1438</v>
      </c>
      <c r="B600" s="25" t="s">
        <v>1339</v>
      </c>
      <c r="C600" s="26" t="str">
        <f t="shared" si="40"/>
        <v>05172</v>
      </c>
      <c r="D600" s="26">
        <v>1</v>
      </c>
      <c r="E600" s="75" t="s">
        <v>454</v>
      </c>
      <c r="F600" s="27" t="s">
        <v>1233</v>
      </c>
      <c r="G600" s="39" t="s">
        <v>709</v>
      </c>
      <c r="H600" s="40">
        <v>419785013</v>
      </c>
      <c r="I600" s="80">
        <v>0</v>
      </c>
      <c r="J600" s="46">
        <v>45.5</v>
      </c>
      <c r="K600" s="29">
        <f t="shared" si="39"/>
        <v>0</v>
      </c>
      <c r="L600" s="28">
        <f t="shared" si="41"/>
        <v>52.779999999999994</v>
      </c>
      <c r="M600" s="30">
        <f t="shared" si="42"/>
        <v>0</v>
      </c>
    </row>
    <row r="601" spans="1:13" x14ac:dyDescent="0.25">
      <c r="A601" s="26" t="s">
        <v>1438</v>
      </c>
      <c r="B601" s="25" t="s">
        <v>1339</v>
      </c>
      <c r="C601" s="26" t="str">
        <f t="shared" si="40"/>
        <v>05172</v>
      </c>
      <c r="D601" s="26">
        <v>2</v>
      </c>
      <c r="E601" s="75" t="s">
        <v>454</v>
      </c>
      <c r="F601" s="27" t="s">
        <v>1234</v>
      </c>
      <c r="G601" s="39" t="s">
        <v>724</v>
      </c>
      <c r="H601" s="40">
        <v>419785016</v>
      </c>
      <c r="I601" s="80">
        <v>0</v>
      </c>
      <c r="J601" s="46">
        <v>45.5</v>
      </c>
      <c r="K601" s="29">
        <f t="shared" si="39"/>
        <v>0</v>
      </c>
      <c r="L601" s="28">
        <f t="shared" si="41"/>
        <v>52.779999999999994</v>
      </c>
      <c r="M601" s="30">
        <f t="shared" si="42"/>
        <v>0</v>
      </c>
    </row>
    <row r="602" spans="1:13" x14ac:dyDescent="0.25">
      <c r="A602" s="26" t="s">
        <v>1438</v>
      </c>
      <c r="B602" s="25" t="s">
        <v>1339</v>
      </c>
      <c r="C602" s="26" t="str">
        <f t="shared" si="40"/>
        <v>05172</v>
      </c>
      <c r="D602" s="26">
        <v>3</v>
      </c>
      <c r="E602" s="75" t="s">
        <v>454</v>
      </c>
      <c r="F602" s="27" t="s">
        <v>1235</v>
      </c>
      <c r="G602" s="39" t="s">
        <v>719</v>
      </c>
      <c r="H602" s="40">
        <v>419785015</v>
      </c>
      <c r="I602" s="80">
        <v>0</v>
      </c>
      <c r="J602" s="46">
        <v>45.5</v>
      </c>
      <c r="K602" s="29">
        <f t="shared" si="39"/>
        <v>0</v>
      </c>
      <c r="L602" s="28">
        <f t="shared" si="41"/>
        <v>52.779999999999994</v>
      </c>
      <c r="M602" s="30">
        <f t="shared" si="42"/>
        <v>0</v>
      </c>
    </row>
    <row r="603" spans="1:13" x14ac:dyDescent="0.25">
      <c r="A603" s="26" t="s">
        <v>1438</v>
      </c>
      <c r="B603" s="25" t="s">
        <v>1339</v>
      </c>
      <c r="C603" s="26" t="str">
        <f t="shared" si="40"/>
        <v>05172</v>
      </c>
      <c r="D603" s="26">
        <v>4</v>
      </c>
      <c r="E603" s="75" t="s">
        <v>454</v>
      </c>
      <c r="F603" s="27" t="s">
        <v>1236</v>
      </c>
      <c r="G603" s="39" t="s">
        <v>714</v>
      </c>
      <c r="H603" s="40">
        <v>419785014</v>
      </c>
      <c r="I603" s="80">
        <v>0</v>
      </c>
      <c r="J603" s="46">
        <v>45.5</v>
      </c>
      <c r="K603" s="29">
        <f t="shared" si="39"/>
        <v>0</v>
      </c>
      <c r="L603" s="28">
        <f t="shared" si="41"/>
        <v>52.779999999999994</v>
      </c>
      <c r="M603" s="30">
        <f t="shared" si="42"/>
        <v>0</v>
      </c>
    </row>
    <row r="604" spans="1:13" x14ac:dyDescent="0.25">
      <c r="A604" s="26" t="s">
        <v>1438</v>
      </c>
      <c r="B604" s="25" t="s">
        <v>1339</v>
      </c>
      <c r="C604" s="26" t="str">
        <f t="shared" si="40"/>
        <v>A5301</v>
      </c>
      <c r="D604" s="26">
        <v>1</v>
      </c>
      <c r="E604" s="75" t="s">
        <v>461</v>
      </c>
      <c r="F604" s="27" t="s">
        <v>1233</v>
      </c>
      <c r="G604" s="39" t="s">
        <v>928</v>
      </c>
      <c r="H604" s="40">
        <v>454585001</v>
      </c>
      <c r="I604" s="80">
        <v>0</v>
      </c>
      <c r="J604" s="46">
        <v>45.5</v>
      </c>
      <c r="K604" s="29">
        <f t="shared" si="39"/>
        <v>0</v>
      </c>
      <c r="L604" s="28">
        <f t="shared" si="41"/>
        <v>52.779999999999994</v>
      </c>
      <c r="M604" s="30">
        <f t="shared" si="42"/>
        <v>0</v>
      </c>
    </row>
    <row r="605" spans="1:13" x14ac:dyDescent="0.25">
      <c r="A605" s="26" t="s">
        <v>1438</v>
      </c>
      <c r="B605" s="25" t="s">
        <v>1339</v>
      </c>
      <c r="C605" s="26" t="str">
        <f t="shared" si="40"/>
        <v>A5301</v>
      </c>
      <c r="D605" s="26">
        <v>2</v>
      </c>
      <c r="E605" s="75" t="s">
        <v>461</v>
      </c>
      <c r="F605" s="27" t="s">
        <v>1234</v>
      </c>
      <c r="G605" s="39" t="s">
        <v>929</v>
      </c>
      <c r="H605" s="40">
        <v>454585002</v>
      </c>
      <c r="I605" s="80">
        <v>0</v>
      </c>
      <c r="J605" s="46">
        <v>45.5</v>
      </c>
      <c r="K605" s="29">
        <f t="shared" si="39"/>
        <v>0</v>
      </c>
      <c r="L605" s="28">
        <f t="shared" si="41"/>
        <v>52.779999999999994</v>
      </c>
      <c r="M605" s="30">
        <f t="shared" si="42"/>
        <v>0</v>
      </c>
    </row>
    <row r="606" spans="1:13" x14ac:dyDescent="0.25">
      <c r="A606" s="26" t="s">
        <v>1438</v>
      </c>
      <c r="B606" s="25" t="s">
        <v>1339</v>
      </c>
      <c r="C606" s="26" t="str">
        <f t="shared" si="40"/>
        <v>A5301</v>
      </c>
      <c r="D606" s="26">
        <v>3</v>
      </c>
      <c r="E606" s="75" t="s">
        <v>461</v>
      </c>
      <c r="F606" s="27" t="s">
        <v>1235</v>
      </c>
      <c r="G606" s="39" t="s">
        <v>930</v>
      </c>
      <c r="H606" s="40">
        <v>454585003</v>
      </c>
      <c r="I606" s="80">
        <v>0</v>
      </c>
      <c r="J606" s="46">
        <v>45.5</v>
      </c>
      <c r="K606" s="29">
        <f t="shared" si="39"/>
        <v>0</v>
      </c>
      <c r="L606" s="28">
        <f t="shared" si="41"/>
        <v>52.779999999999994</v>
      </c>
      <c r="M606" s="30">
        <f t="shared" si="42"/>
        <v>0</v>
      </c>
    </row>
    <row r="607" spans="1:13" x14ac:dyDescent="0.25">
      <c r="A607" s="26" t="s">
        <v>1438</v>
      </c>
      <c r="B607" s="25" t="s">
        <v>1339</v>
      </c>
      <c r="C607" s="26" t="str">
        <f t="shared" si="40"/>
        <v>A5301</v>
      </c>
      <c r="D607" s="26">
        <v>4</v>
      </c>
      <c r="E607" s="75" t="s">
        <v>461</v>
      </c>
      <c r="F607" s="27" t="s">
        <v>1236</v>
      </c>
      <c r="G607" s="39" t="s">
        <v>931</v>
      </c>
      <c r="H607" s="40">
        <v>454585004</v>
      </c>
      <c r="I607" s="80">
        <v>0</v>
      </c>
      <c r="J607" s="46">
        <v>45.5</v>
      </c>
      <c r="K607" s="29">
        <f t="shared" si="39"/>
        <v>0</v>
      </c>
      <c r="L607" s="28">
        <f t="shared" si="41"/>
        <v>52.779999999999994</v>
      </c>
      <c r="M607" s="30">
        <f t="shared" si="42"/>
        <v>0</v>
      </c>
    </row>
    <row r="608" spans="1:13" x14ac:dyDescent="0.25">
      <c r="A608" s="26" t="s">
        <v>1438</v>
      </c>
      <c r="B608" s="25" t="s">
        <v>1339</v>
      </c>
      <c r="C608" s="26" t="str">
        <f t="shared" si="40"/>
        <v>D5574</v>
      </c>
      <c r="D608" s="26">
        <v>1</v>
      </c>
      <c r="E608" s="75" t="s">
        <v>455</v>
      </c>
      <c r="F608" s="27" t="s">
        <v>1233</v>
      </c>
      <c r="G608" s="39" t="s">
        <v>710</v>
      </c>
      <c r="H608" s="40">
        <v>419785017</v>
      </c>
      <c r="I608" s="80">
        <v>0</v>
      </c>
      <c r="J608" s="46">
        <v>45.5</v>
      </c>
      <c r="K608" s="29">
        <f t="shared" si="39"/>
        <v>0</v>
      </c>
      <c r="L608" s="28">
        <f t="shared" si="41"/>
        <v>52.779999999999994</v>
      </c>
      <c r="M608" s="30">
        <f t="shared" si="42"/>
        <v>0</v>
      </c>
    </row>
    <row r="609" spans="1:13" x14ac:dyDescent="0.25">
      <c r="A609" s="26" t="s">
        <v>1438</v>
      </c>
      <c r="B609" s="25" t="s">
        <v>1339</v>
      </c>
      <c r="C609" s="26" t="str">
        <f t="shared" si="40"/>
        <v>D5574</v>
      </c>
      <c r="D609" s="26">
        <v>2</v>
      </c>
      <c r="E609" s="75" t="s">
        <v>455</v>
      </c>
      <c r="F609" s="27" t="s">
        <v>1234</v>
      </c>
      <c r="G609" s="39" t="s">
        <v>725</v>
      </c>
      <c r="H609" s="40">
        <v>419785020</v>
      </c>
      <c r="I609" s="80">
        <v>0</v>
      </c>
      <c r="J609" s="46">
        <v>45.5</v>
      </c>
      <c r="K609" s="29">
        <f t="shared" si="39"/>
        <v>0</v>
      </c>
      <c r="L609" s="28">
        <f t="shared" si="41"/>
        <v>52.779999999999994</v>
      </c>
      <c r="M609" s="30">
        <f t="shared" si="42"/>
        <v>0</v>
      </c>
    </row>
    <row r="610" spans="1:13" x14ac:dyDescent="0.25">
      <c r="A610" s="26" t="s">
        <v>1438</v>
      </c>
      <c r="B610" s="25" t="s">
        <v>1339</v>
      </c>
      <c r="C610" s="26" t="str">
        <f t="shared" si="40"/>
        <v>D5574</v>
      </c>
      <c r="D610" s="26">
        <v>3</v>
      </c>
      <c r="E610" s="75" t="s">
        <v>455</v>
      </c>
      <c r="F610" s="27" t="s">
        <v>1235</v>
      </c>
      <c r="G610" s="39" t="s">
        <v>720</v>
      </c>
      <c r="H610" s="40">
        <v>419785019</v>
      </c>
      <c r="I610" s="80">
        <v>0</v>
      </c>
      <c r="J610" s="46">
        <v>45.5</v>
      </c>
      <c r="K610" s="29">
        <f t="shared" si="39"/>
        <v>0</v>
      </c>
      <c r="L610" s="28">
        <f t="shared" si="41"/>
        <v>52.779999999999994</v>
      </c>
      <c r="M610" s="30">
        <f t="shared" si="42"/>
        <v>0</v>
      </c>
    </row>
    <row r="611" spans="1:13" x14ac:dyDescent="0.25">
      <c r="A611" s="26" t="s">
        <v>1438</v>
      </c>
      <c r="B611" s="25" t="s">
        <v>1339</v>
      </c>
      <c r="C611" s="26" t="str">
        <f t="shared" si="40"/>
        <v>D5574</v>
      </c>
      <c r="D611" s="26">
        <v>4</v>
      </c>
      <c r="E611" s="75" t="s">
        <v>455</v>
      </c>
      <c r="F611" s="27" t="s">
        <v>1236</v>
      </c>
      <c r="G611" s="39" t="s">
        <v>715</v>
      </c>
      <c r="H611" s="40">
        <v>419785018</v>
      </c>
      <c r="I611" s="80">
        <v>0</v>
      </c>
      <c r="J611" s="46">
        <v>45.5</v>
      </c>
      <c r="K611" s="29">
        <f t="shared" si="39"/>
        <v>0</v>
      </c>
      <c r="L611" s="28">
        <f t="shared" si="41"/>
        <v>52.779999999999994</v>
      </c>
      <c r="M611" s="30">
        <f t="shared" si="42"/>
        <v>0</v>
      </c>
    </row>
    <row r="612" spans="1:13" x14ac:dyDescent="0.25">
      <c r="A612" s="26" t="s">
        <v>1438</v>
      </c>
      <c r="B612" s="25" t="s">
        <v>1339</v>
      </c>
      <c r="C612" s="26" t="str">
        <f t="shared" si="40"/>
        <v>D5835</v>
      </c>
      <c r="D612" s="26">
        <v>1</v>
      </c>
      <c r="E612" s="75" t="s">
        <v>731</v>
      </c>
      <c r="F612" s="27" t="s">
        <v>1233</v>
      </c>
      <c r="G612" s="39" t="s">
        <v>711</v>
      </c>
      <c r="H612" s="40">
        <v>419785021</v>
      </c>
      <c r="I612" s="80">
        <v>0</v>
      </c>
      <c r="J612" s="46">
        <v>45.5</v>
      </c>
      <c r="K612" s="29">
        <f t="shared" si="39"/>
        <v>0</v>
      </c>
      <c r="L612" s="28">
        <f t="shared" si="41"/>
        <v>52.779999999999994</v>
      </c>
      <c r="M612" s="30">
        <f t="shared" si="42"/>
        <v>0</v>
      </c>
    </row>
    <row r="613" spans="1:13" x14ac:dyDescent="0.25">
      <c r="A613" s="26" t="s">
        <v>1438</v>
      </c>
      <c r="B613" s="25" t="s">
        <v>1339</v>
      </c>
      <c r="C613" s="26" t="str">
        <f t="shared" si="40"/>
        <v>D5835</v>
      </c>
      <c r="D613" s="26">
        <v>2</v>
      </c>
      <c r="E613" s="75" t="s">
        <v>731</v>
      </c>
      <c r="F613" s="27" t="s">
        <v>1234</v>
      </c>
      <c r="G613" s="39" t="s">
        <v>726</v>
      </c>
      <c r="H613" s="40">
        <v>419785024</v>
      </c>
      <c r="I613" s="80">
        <v>0</v>
      </c>
      <c r="J613" s="46">
        <v>45.5</v>
      </c>
      <c r="K613" s="29">
        <f t="shared" si="39"/>
        <v>0</v>
      </c>
      <c r="L613" s="28">
        <f t="shared" si="41"/>
        <v>52.779999999999994</v>
      </c>
      <c r="M613" s="30">
        <f t="shared" si="42"/>
        <v>0</v>
      </c>
    </row>
    <row r="614" spans="1:13" x14ac:dyDescent="0.25">
      <c r="A614" s="26" t="s">
        <v>1438</v>
      </c>
      <c r="B614" s="25" t="s">
        <v>1339</v>
      </c>
      <c r="C614" s="26" t="str">
        <f t="shared" si="40"/>
        <v>D5835</v>
      </c>
      <c r="D614" s="26">
        <v>3</v>
      </c>
      <c r="E614" s="75" t="s">
        <v>731</v>
      </c>
      <c r="F614" s="27" t="s">
        <v>1235</v>
      </c>
      <c r="G614" s="39" t="s">
        <v>721</v>
      </c>
      <c r="H614" s="40">
        <v>419785023</v>
      </c>
      <c r="I614" s="80">
        <v>0</v>
      </c>
      <c r="J614" s="46">
        <v>45.5</v>
      </c>
      <c r="K614" s="29">
        <f t="shared" si="39"/>
        <v>0</v>
      </c>
      <c r="L614" s="28">
        <f t="shared" si="41"/>
        <v>52.779999999999994</v>
      </c>
      <c r="M614" s="30">
        <f t="shared" si="42"/>
        <v>0</v>
      </c>
    </row>
    <row r="615" spans="1:13" x14ac:dyDescent="0.25">
      <c r="A615" s="26" t="s">
        <v>1438</v>
      </c>
      <c r="B615" s="25" t="s">
        <v>1339</v>
      </c>
      <c r="C615" s="26" t="str">
        <f t="shared" si="40"/>
        <v>D5835</v>
      </c>
      <c r="D615" s="26">
        <v>4</v>
      </c>
      <c r="E615" s="75" t="s">
        <v>731</v>
      </c>
      <c r="F615" s="27" t="s">
        <v>1236</v>
      </c>
      <c r="G615" s="39" t="s">
        <v>716</v>
      </c>
      <c r="H615" s="40">
        <v>419785022</v>
      </c>
      <c r="I615" s="80">
        <v>0</v>
      </c>
      <c r="J615" s="46">
        <v>45.5</v>
      </c>
      <c r="K615" s="29">
        <f t="shared" si="39"/>
        <v>0</v>
      </c>
      <c r="L615" s="28">
        <f t="shared" si="41"/>
        <v>52.779999999999994</v>
      </c>
      <c r="M615" s="30">
        <f t="shared" si="42"/>
        <v>0</v>
      </c>
    </row>
    <row r="616" spans="1:13" x14ac:dyDescent="0.25">
      <c r="A616" s="26" t="s">
        <v>1439</v>
      </c>
      <c r="B616" s="25" t="s">
        <v>1340</v>
      </c>
      <c r="C616" s="26" t="str">
        <f t="shared" si="40"/>
        <v>00101</v>
      </c>
      <c r="D616" s="26">
        <v>1</v>
      </c>
      <c r="E616" s="75" t="s">
        <v>447</v>
      </c>
      <c r="F616" s="27" t="s">
        <v>1233</v>
      </c>
      <c r="G616" s="39" t="s">
        <v>732</v>
      </c>
      <c r="H616" s="40">
        <v>419784001</v>
      </c>
      <c r="I616" s="80">
        <v>0</v>
      </c>
      <c r="J616" s="46">
        <v>49.2</v>
      </c>
      <c r="K616" s="29">
        <f t="shared" si="39"/>
        <v>0</v>
      </c>
      <c r="L616" s="28">
        <f t="shared" si="41"/>
        <v>57.072000000000003</v>
      </c>
      <c r="M616" s="30">
        <f t="shared" si="42"/>
        <v>0</v>
      </c>
    </row>
    <row r="617" spans="1:13" x14ac:dyDescent="0.25">
      <c r="A617" s="26" t="s">
        <v>1439</v>
      </c>
      <c r="B617" s="25" t="s">
        <v>1340</v>
      </c>
      <c r="C617" s="26" t="str">
        <f t="shared" si="40"/>
        <v>00101</v>
      </c>
      <c r="D617" s="26">
        <v>2</v>
      </c>
      <c r="E617" s="75" t="s">
        <v>447</v>
      </c>
      <c r="F617" s="27" t="s">
        <v>1234</v>
      </c>
      <c r="G617" s="39" t="s">
        <v>735</v>
      </c>
      <c r="H617" s="40">
        <v>419784004</v>
      </c>
      <c r="I617" s="80">
        <v>0</v>
      </c>
      <c r="J617" s="46">
        <v>49.2</v>
      </c>
      <c r="K617" s="29">
        <f t="shared" si="39"/>
        <v>0</v>
      </c>
      <c r="L617" s="28">
        <f t="shared" si="41"/>
        <v>57.072000000000003</v>
      </c>
      <c r="M617" s="30">
        <f t="shared" si="42"/>
        <v>0</v>
      </c>
    </row>
    <row r="618" spans="1:13" x14ac:dyDescent="0.25">
      <c r="A618" s="26" t="s">
        <v>1439</v>
      </c>
      <c r="B618" s="25" t="s">
        <v>1340</v>
      </c>
      <c r="C618" s="26" t="str">
        <f t="shared" si="40"/>
        <v>00101</v>
      </c>
      <c r="D618" s="26">
        <v>3</v>
      </c>
      <c r="E618" s="75" t="s">
        <v>447</v>
      </c>
      <c r="F618" s="27" t="s">
        <v>1235</v>
      </c>
      <c r="G618" s="39" t="s">
        <v>734</v>
      </c>
      <c r="H618" s="40">
        <v>419784003</v>
      </c>
      <c r="I618" s="80">
        <v>0</v>
      </c>
      <c r="J618" s="46">
        <v>49.2</v>
      </c>
      <c r="K618" s="29">
        <f t="shared" si="39"/>
        <v>0</v>
      </c>
      <c r="L618" s="28">
        <f t="shared" si="41"/>
        <v>57.072000000000003</v>
      </c>
      <c r="M618" s="30">
        <f t="shared" si="42"/>
        <v>0</v>
      </c>
    </row>
    <row r="619" spans="1:13" x14ac:dyDescent="0.25">
      <c r="A619" s="26" t="s">
        <v>1439</v>
      </c>
      <c r="B619" s="25" t="s">
        <v>1340</v>
      </c>
      <c r="C619" s="26" t="str">
        <f t="shared" si="40"/>
        <v>00101</v>
      </c>
      <c r="D619" s="26">
        <v>4</v>
      </c>
      <c r="E619" s="75" t="s">
        <v>447</v>
      </c>
      <c r="F619" s="27" t="s">
        <v>1236</v>
      </c>
      <c r="G619" s="39" t="s">
        <v>733</v>
      </c>
      <c r="H619" s="40">
        <v>419784002</v>
      </c>
      <c r="I619" s="80">
        <v>0</v>
      </c>
      <c r="J619" s="46">
        <v>49.2</v>
      </c>
      <c r="K619" s="29">
        <f t="shared" si="39"/>
        <v>0</v>
      </c>
      <c r="L619" s="28">
        <f t="shared" si="41"/>
        <v>57.072000000000003</v>
      </c>
      <c r="M619" s="30">
        <f t="shared" si="42"/>
        <v>0</v>
      </c>
    </row>
    <row r="620" spans="1:13" x14ac:dyDescent="0.25">
      <c r="A620" s="26" t="s">
        <v>1440</v>
      </c>
      <c r="B620" s="25" t="s">
        <v>1341</v>
      </c>
      <c r="C620" s="26" t="str">
        <f t="shared" si="40"/>
        <v>00207</v>
      </c>
      <c r="D620" s="26">
        <v>1</v>
      </c>
      <c r="E620" s="75" t="s">
        <v>447</v>
      </c>
      <c r="F620" s="27" t="s">
        <v>1252</v>
      </c>
      <c r="G620" s="39" t="s">
        <v>743</v>
      </c>
      <c r="H620" s="40">
        <v>423026001</v>
      </c>
      <c r="I620" s="80">
        <v>0</v>
      </c>
      <c r="J620" s="46">
        <v>27.5</v>
      </c>
      <c r="K620" s="29">
        <f t="shared" si="39"/>
        <v>0</v>
      </c>
      <c r="L620" s="28">
        <f t="shared" si="41"/>
        <v>31.9</v>
      </c>
      <c r="M620" s="30">
        <f t="shared" si="42"/>
        <v>0</v>
      </c>
    </row>
    <row r="621" spans="1:13" x14ac:dyDescent="0.25">
      <c r="A621" s="26" t="s">
        <v>1440</v>
      </c>
      <c r="B621" s="25" t="s">
        <v>1341</v>
      </c>
      <c r="C621" s="26" t="str">
        <f t="shared" si="40"/>
        <v>05264</v>
      </c>
      <c r="D621" s="26">
        <v>1</v>
      </c>
      <c r="E621" s="75" t="s">
        <v>451</v>
      </c>
      <c r="F621" s="27" t="s">
        <v>1252</v>
      </c>
      <c r="G621" s="39" t="s">
        <v>745</v>
      </c>
      <c r="H621" s="40">
        <v>423026003</v>
      </c>
      <c r="I621" s="80">
        <v>0</v>
      </c>
      <c r="J621" s="46">
        <v>27.5</v>
      </c>
      <c r="K621" s="29">
        <f t="shared" si="39"/>
        <v>0</v>
      </c>
      <c r="L621" s="28">
        <f t="shared" si="41"/>
        <v>31.9</v>
      </c>
      <c r="M621" s="30">
        <f t="shared" si="42"/>
        <v>0</v>
      </c>
    </row>
    <row r="622" spans="1:13" x14ac:dyDescent="0.25">
      <c r="A622" s="26" t="s">
        <v>1440</v>
      </c>
      <c r="B622" s="25" t="s">
        <v>1341</v>
      </c>
      <c r="C622" s="26" t="str">
        <f t="shared" si="40"/>
        <v>05172</v>
      </c>
      <c r="D622" s="26">
        <v>1</v>
      </c>
      <c r="E622" s="75" t="s">
        <v>454</v>
      </c>
      <c r="F622" s="27" t="s">
        <v>1252</v>
      </c>
      <c r="G622" s="39" t="s">
        <v>744</v>
      </c>
      <c r="H622" s="40">
        <v>423026002</v>
      </c>
      <c r="I622" s="80">
        <v>0</v>
      </c>
      <c r="J622" s="46">
        <v>27.5</v>
      </c>
      <c r="K622" s="29">
        <f t="shared" si="39"/>
        <v>0</v>
      </c>
      <c r="L622" s="28">
        <f t="shared" si="41"/>
        <v>31.9</v>
      </c>
      <c r="M622" s="30">
        <f t="shared" si="42"/>
        <v>0</v>
      </c>
    </row>
    <row r="623" spans="1:13" x14ac:dyDescent="0.25">
      <c r="A623" s="26" t="s">
        <v>1440</v>
      </c>
      <c r="B623" s="25" t="s">
        <v>1341</v>
      </c>
      <c r="C623" s="26" t="str">
        <f t="shared" si="40"/>
        <v>A5301</v>
      </c>
      <c r="D623" s="26">
        <v>1</v>
      </c>
      <c r="E623" s="75" t="s">
        <v>461</v>
      </c>
      <c r="F623" s="27" t="s">
        <v>1252</v>
      </c>
      <c r="G623" s="39" t="s">
        <v>746</v>
      </c>
      <c r="H623" s="40">
        <v>423026005</v>
      </c>
      <c r="I623" s="80">
        <v>0</v>
      </c>
      <c r="J623" s="46">
        <v>27.5</v>
      </c>
      <c r="K623" s="29">
        <f t="shared" si="39"/>
        <v>0</v>
      </c>
      <c r="L623" s="28">
        <f t="shared" si="41"/>
        <v>31.9</v>
      </c>
      <c r="M623" s="30">
        <f t="shared" si="42"/>
        <v>0</v>
      </c>
    </row>
    <row r="624" spans="1:13" x14ac:dyDescent="0.25">
      <c r="A624" s="26" t="s">
        <v>1440</v>
      </c>
      <c r="B624" s="25" t="s">
        <v>1341</v>
      </c>
      <c r="C624" s="26" t="str">
        <f t="shared" si="40"/>
        <v>05508</v>
      </c>
      <c r="D624" s="26">
        <v>1</v>
      </c>
      <c r="E624" s="75" t="s">
        <v>455</v>
      </c>
      <c r="F624" s="27" t="s">
        <v>1252</v>
      </c>
      <c r="G624" s="39" t="s">
        <v>747</v>
      </c>
      <c r="H624" s="40">
        <v>423026004</v>
      </c>
      <c r="I624" s="80">
        <v>0</v>
      </c>
      <c r="J624" s="46">
        <v>27.5</v>
      </c>
      <c r="K624" s="29">
        <f t="shared" si="39"/>
        <v>0</v>
      </c>
      <c r="L624" s="28">
        <f t="shared" si="41"/>
        <v>31.9</v>
      </c>
      <c r="M624" s="30">
        <f t="shared" si="42"/>
        <v>0</v>
      </c>
    </row>
    <row r="625" spans="1:13" x14ac:dyDescent="0.25">
      <c r="A625" s="26" t="s">
        <v>1441</v>
      </c>
      <c r="B625" s="25" t="s">
        <v>1342</v>
      </c>
      <c r="C625" s="26" t="str">
        <f t="shared" si="40"/>
        <v>00207</v>
      </c>
      <c r="D625" s="26">
        <v>1</v>
      </c>
      <c r="E625" s="75" t="s">
        <v>447</v>
      </c>
      <c r="F625" s="27" t="s">
        <v>1252</v>
      </c>
      <c r="G625" s="39" t="s">
        <v>736</v>
      </c>
      <c r="H625" s="40">
        <v>419867001</v>
      </c>
      <c r="I625" s="80">
        <v>0</v>
      </c>
      <c r="J625" s="46">
        <v>21.12</v>
      </c>
      <c r="K625" s="29">
        <f t="shared" si="39"/>
        <v>0</v>
      </c>
      <c r="L625" s="28">
        <f t="shared" si="41"/>
        <v>24.499199999999998</v>
      </c>
      <c r="M625" s="30">
        <f t="shared" si="42"/>
        <v>0</v>
      </c>
    </row>
    <row r="626" spans="1:13" x14ac:dyDescent="0.25">
      <c r="A626" s="26" t="s">
        <v>1441</v>
      </c>
      <c r="B626" s="25" t="s">
        <v>1342</v>
      </c>
      <c r="C626" s="26" t="str">
        <f t="shared" si="40"/>
        <v>05264</v>
      </c>
      <c r="D626" s="26">
        <v>1</v>
      </c>
      <c r="E626" s="75" t="s">
        <v>451</v>
      </c>
      <c r="F626" s="27" t="s">
        <v>1252</v>
      </c>
      <c r="G626" s="39" t="s">
        <v>737</v>
      </c>
      <c r="H626" s="40">
        <v>419867002</v>
      </c>
      <c r="I626" s="80">
        <v>0</v>
      </c>
      <c r="J626" s="46">
        <v>21.12</v>
      </c>
      <c r="K626" s="29">
        <f t="shared" si="39"/>
        <v>0</v>
      </c>
      <c r="L626" s="28">
        <f t="shared" si="41"/>
        <v>24.499199999999998</v>
      </c>
      <c r="M626" s="30">
        <f t="shared" si="42"/>
        <v>0</v>
      </c>
    </row>
    <row r="627" spans="1:13" x14ac:dyDescent="0.25">
      <c r="A627" s="26" t="s">
        <v>1441</v>
      </c>
      <c r="B627" s="25" t="s">
        <v>1342</v>
      </c>
      <c r="C627" s="26" t="str">
        <f t="shared" si="40"/>
        <v>05172</v>
      </c>
      <c r="D627" s="26">
        <v>1</v>
      </c>
      <c r="E627" s="75" t="s">
        <v>454</v>
      </c>
      <c r="F627" s="27" t="s">
        <v>1252</v>
      </c>
      <c r="G627" s="39" t="s">
        <v>748</v>
      </c>
      <c r="H627" s="40">
        <v>424792001</v>
      </c>
      <c r="I627" s="80">
        <v>0</v>
      </c>
      <c r="J627" s="46">
        <v>21.12</v>
      </c>
      <c r="K627" s="29">
        <f t="shared" si="39"/>
        <v>0</v>
      </c>
      <c r="L627" s="28">
        <f t="shared" si="41"/>
        <v>24.499199999999998</v>
      </c>
      <c r="M627" s="30">
        <f t="shared" si="42"/>
        <v>0</v>
      </c>
    </row>
    <row r="628" spans="1:13" x14ac:dyDescent="0.25">
      <c r="A628" s="26" t="s">
        <v>1441</v>
      </c>
      <c r="B628" s="25" t="s">
        <v>1342</v>
      </c>
      <c r="C628" s="26" t="str">
        <f t="shared" si="40"/>
        <v>A5301</v>
      </c>
      <c r="D628" s="26">
        <v>1</v>
      </c>
      <c r="E628" s="75" t="s">
        <v>461</v>
      </c>
      <c r="F628" s="27" t="s">
        <v>1252</v>
      </c>
      <c r="G628" s="39" t="s">
        <v>739</v>
      </c>
      <c r="H628" s="40">
        <v>419867004</v>
      </c>
      <c r="I628" s="80">
        <v>0</v>
      </c>
      <c r="J628" s="46">
        <v>21.12</v>
      </c>
      <c r="K628" s="29">
        <f t="shared" si="39"/>
        <v>0</v>
      </c>
      <c r="L628" s="28">
        <f t="shared" si="41"/>
        <v>24.499199999999998</v>
      </c>
      <c r="M628" s="30">
        <f t="shared" si="42"/>
        <v>0</v>
      </c>
    </row>
    <row r="629" spans="1:13" x14ac:dyDescent="0.25">
      <c r="A629" s="26" t="s">
        <v>1441</v>
      </c>
      <c r="B629" s="25" t="s">
        <v>1342</v>
      </c>
      <c r="C629" s="26" t="str">
        <f t="shared" si="40"/>
        <v>05508</v>
      </c>
      <c r="D629" s="26">
        <v>1</v>
      </c>
      <c r="E629" s="75" t="s">
        <v>455</v>
      </c>
      <c r="F629" s="27" t="s">
        <v>1252</v>
      </c>
      <c r="G629" s="39" t="s">
        <v>738</v>
      </c>
      <c r="H629" s="40">
        <v>419867003</v>
      </c>
      <c r="I629" s="80">
        <v>0</v>
      </c>
      <c r="J629" s="46">
        <v>21.12</v>
      </c>
      <c r="K629" s="29">
        <f t="shared" si="39"/>
        <v>0</v>
      </c>
      <c r="L629" s="28">
        <f t="shared" si="41"/>
        <v>24.499199999999998</v>
      </c>
      <c r="M629" s="30">
        <f t="shared" si="42"/>
        <v>0</v>
      </c>
    </row>
    <row r="630" spans="1:13" x14ac:dyDescent="0.25">
      <c r="A630" s="26" t="s">
        <v>1442</v>
      </c>
      <c r="B630" s="25" t="s">
        <v>1402</v>
      </c>
      <c r="C630" s="26" t="str">
        <f t="shared" si="40"/>
        <v>00207</v>
      </c>
      <c r="D630" s="26">
        <v>1</v>
      </c>
      <c r="E630" s="75" t="s">
        <v>447</v>
      </c>
      <c r="F630" s="27" t="s">
        <v>1252</v>
      </c>
      <c r="G630" s="39" t="s">
        <v>749</v>
      </c>
      <c r="H630" s="40">
        <v>441148001</v>
      </c>
      <c r="I630" s="80">
        <v>0</v>
      </c>
      <c r="J630" s="46">
        <v>17.16</v>
      </c>
      <c r="K630" s="29">
        <f t="shared" si="39"/>
        <v>0</v>
      </c>
      <c r="L630" s="28">
        <f t="shared" si="41"/>
        <v>19.9056</v>
      </c>
      <c r="M630" s="30">
        <f t="shared" si="42"/>
        <v>0</v>
      </c>
    </row>
    <row r="631" spans="1:13" s="31" customFormat="1" x14ac:dyDescent="0.25">
      <c r="A631" s="26" t="s">
        <v>1443</v>
      </c>
      <c r="B631" s="25" t="s">
        <v>1344</v>
      </c>
      <c r="C631" s="26" t="str">
        <f t="shared" si="40"/>
        <v>D6668</v>
      </c>
      <c r="D631" s="26">
        <v>1</v>
      </c>
      <c r="E631" s="75" t="s">
        <v>445</v>
      </c>
      <c r="F631" s="27" t="s">
        <v>1252</v>
      </c>
      <c r="G631" s="39" t="s">
        <v>933</v>
      </c>
      <c r="H631" s="40">
        <v>441146001</v>
      </c>
      <c r="I631" s="80">
        <v>0</v>
      </c>
      <c r="J631" s="46">
        <v>21.12</v>
      </c>
      <c r="K631" s="29">
        <f t="shared" si="39"/>
        <v>0</v>
      </c>
      <c r="L631" s="28">
        <f t="shared" si="41"/>
        <v>24.499199999999998</v>
      </c>
      <c r="M631" s="30">
        <f t="shared" si="42"/>
        <v>0</v>
      </c>
    </row>
    <row r="632" spans="1:13" x14ac:dyDescent="0.25">
      <c r="A632" s="26" t="s">
        <v>1443</v>
      </c>
      <c r="B632" s="25" t="s">
        <v>1344</v>
      </c>
      <c r="C632" s="26" t="str">
        <f t="shared" si="40"/>
        <v>K2432</v>
      </c>
      <c r="D632" s="26">
        <v>1</v>
      </c>
      <c r="E632" s="75" t="s">
        <v>638</v>
      </c>
      <c r="F632" s="27" t="s">
        <v>1252</v>
      </c>
      <c r="G632" s="39" t="s">
        <v>934</v>
      </c>
      <c r="H632" s="40">
        <v>441144001</v>
      </c>
      <c r="I632" s="80">
        <v>0</v>
      </c>
      <c r="J632" s="46">
        <v>21.12</v>
      </c>
      <c r="K632" s="29">
        <f t="shared" si="39"/>
        <v>0</v>
      </c>
      <c r="L632" s="28">
        <f t="shared" si="41"/>
        <v>24.499199999999998</v>
      </c>
      <c r="M632" s="30">
        <f t="shared" si="42"/>
        <v>0</v>
      </c>
    </row>
    <row r="633" spans="1:13" x14ac:dyDescent="0.25">
      <c r="A633" s="26" t="s">
        <v>1444</v>
      </c>
      <c r="B633" s="25" t="s">
        <v>1403</v>
      </c>
      <c r="C633" s="26" t="str">
        <f t="shared" si="40"/>
        <v>05264</v>
      </c>
      <c r="D633" s="26">
        <v>1</v>
      </c>
      <c r="E633" s="75" t="s">
        <v>451</v>
      </c>
      <c r="F633" s="27" t="s">
        <v>1252</v>
      </c>
      <c r="G633" s="39" t="s">
        <v>752</v>
      </c>
      <c r="H633" s="40">
        <v>441151001</v>
      </c>
      <c r="I633" s="80">
        <v>0</v>
      </c>
      <c r="J633" s="46">
        <v>27.5</v>
      </c>
      <c r="K633" s="29">
        <f t="shared" si="39"/>
        <v>0</v>
      </c>
      <c r="L633" s="28">
        <f t="shared" si="41"/>
        <v>31.9</v>
      </c>
      <c r="M633" s="30">
        <f t="shared" si="42"/>
        <v>0</v>
      </c>
    </row>
    <row r="634" spans="1:13" x14ac:dyDescent="0.25">
      <c r="A634" s="26" t="s">
        <v>1444</v>
      </c>
      <c r="B634" s="25" t="s">
        <v>1403</v>
      </c>
      <c r="C634" s="26" t="str">
        <f t="shared" si="40"/>
        <v>A5301</v>
      </c>
      <c r="D634" s="26">
        <v>1</v>
      </c>
      <c r="E634" s="75" t="s">
        <v>461</v>
      </c>
      <c r="F634" s="27" t="s">
        <v>1252</v>
      </c>
      <c r="G634" s="39" t="s">
        <v>754</v>
      </c>
      <c r="H634" s="40">
        <v>441153001</v>
      </c>
      <c r="I634" s="80">
        <v>0</v>
      </c>
      <c r="J634" s="46">
        <v>27.5</v>
      </c>
      <c r="K634" s="29">
        <f t="shared" ref="K634:K697" si="43">I634*J634</f>
        <v>0</v>
      </c>
      <c r="L634" s="28">
        <f t="shared" si="41"/>
        <v>31.9</v>
      </c>
      <c r="M634" s="30">
        <f t="shared" si="42"/>
        <v>0</v>
      </c>
    </row>
    <row r="635" spans="1:13" x14ac:dyDescent="0.25">
      <c r="A635" s="26" t="s">
        <v>1444</v>
      </c>
      <c r="B635" s="25" t="s">
        <v>1403</v>
      </c>
      <c r="C635" s="26" t="str">
        <f t="shared" ref="C635:C698" si="44">RIGHT(G635,5)</f>
        <v>05508</v>
      </c>
      <c r="D635" s="26">
        <v>1</v>
      </c>
      <c r="E635" s="75" t="s">
        <v>455</v>
      </c>
      <c r="F635" s="27" t="s">
        <v>1252</v>
      </c>
      <c r="G635" s="39" t="s">
        <v>753</v>
      </c>
      <c r="H635" s="40">
        <v>441152001</v>
      </c>
      <c r="I635" s="80">
        <v>0</v>
      </c>
      <c r="J635" s="46">
        <v>27.5</v>
      </c>
      <c r="K635" s="29">
        <f t="shared" si="43"/>
        <v>0</v>
      </c>
      <c r="L635" s="28">
        <f t="shared" ref="L635:L698" si="45">+J635*1.16</f>
        <v>31.9</v>
      </c>
      <c r="M635" s="30">
        <f t="shared" ref="M635:M698" si="46">+I635*L635</f>
        <v>0</v>
      </c>
    </row>
    <row r="636" spans="1:13" x14ac:dyDescent="0.25">
      <c r="A636" s="26" t="s">
        <v>1445</v>
      </c>
      <c r="B636" s="25" t="s">
        <v>1404</v>
      </c>
      <c r="C636" s="26" t="str">
        <f t="shared" si="44"/>
        <v>J3306</v>
      </c>
      <c r="D636" s="26">
        <v>1</v>
      </c>
      <c r="E636" s="75" t="s">
        <v>787</v>
      </c>
      <c r="F636" s="27" t="s">
        <v>1233</v>
      </c>
      <c r="G636" s="39" t="s">
        <v>766</v>
      </c>
      <c r="H636" s="40">
        <v>425400021</v>
      </c>
      <c r="I636" s="80">
        <v>0</v>
      </c>
      <c r="J636" s="46">
        <v>44.198300000000003</v>
      </c>
      <c r="K636" s="29">
        <f t="shared" si="43"/>
        <v>0</v>
      </c>
      <c r="L636" s="28">
        <f t="shared" si="45"/>
        <v>51.270028000000003</v>
      </c>
      <c r="M636" s="30">
        <f t="shared" si="46"/>
        <v>0</v>
      </c>
    </row>
    <row r="637" spans="1:13" x14ac:dyDescent="0.25">
      <c r="A637" s="26" t="s">
        <v>1445</v>
      </c>
      <c r="B637" s="25" t="s">
        <v>1404</v>
      </c>
      <c r="C637" s="26" t="str">
        <f t="shared" si="44"/>
        <v>J3306</v>
      </c>
      <c r="D637" s="26">
        <v>2</v>
      </c>
      <c r="E637" s="75" t="s">
        <v>787</v>
      </c>
      <c r="F637" s="27" t="s">
        <v>1234</v>
      </c>
      <c r="G637" s="39" t="s">
        <v>784</v>
      </c>
      <c r="H637" s="40">
        <v>425400022</v>
      </c>
      <c r="I637" s="80">
        <v>0</v>
      </c>
      <c r="J637" s="46">
        <v>44.198300000000003</v>
      </c>
      <c r="K637" s="29">
        <f t="shared" si="43"/>
        <v>0</v>
      </c>
      <c r="L637" s="28">
        <f t="shared" si="45"/>
        <v>51.270028000000003</v>
      </c>
      <c r="M637" s="30">
        <f t="shared" si="46"/>
        <v>0</v>
      </c>
    </row>
    <row r="638" spans="1:13" x14ac:dyDescent="0.25">
      <c r="A638" s="26" t="s">
        <v>1445</v>
      </c>
      <c r="B638" s="25" t="s">
        <v>1404</v>
      </c>
      <c r="C638" s="26" t="str">
        <f t="shared" si="44"/>
        <v>J3306</v>
      </c>
      <c r="D638" s="26">
        <v>3</v>
      </c>
      <c r="E638" s="75" t="s">
        <v>787</v>
      </c>
      <c r="F638" s="27" t="s">
        <v>1235</v>
      </c>
      <c r="G638" s="39" t="s">
        <v>778</v>
      </c>
      <c r="H638" s="40">
        <v>425400023</v>
      </c>
      <c r="I638" s="80">
        <v>0</v>
      </c>
      <c r="J638" s="46">
        <v>44.198300000000003</v>
      </c>
      <c r="K638" s="29">
        <f t="shared" si="43"/>
        <v>0</v>
      </c>
      <c r="L638" s="28">
        <f t="shared" si="45"/>
        <v>51.270028000000003</v>
      </c>
      <c r="M638" s="30">
        <f t="shared" si="46"/>
        <v>0</v>
      </c>
    </row>
    <row r="639" spans="1:13" x14ac:dyDescent="0.25">
      <c r="A639" s="26" t="s">
        <v>1445</v>
      </c>
      <c r="B639" s="25" t="s">
        <v>1404</v>
      </c>
      <c r="C639" s="26" t="str">
        <f t="shared" si="44"/>
        <v>J3306</v>
      </c>
      <c r="D639" s="26">
        <v>4</v>
      </c>
      <c r="E639" s="75" t="s">
        <v>787</v>
      </c>
      <c r="F639" s="27" t="s">
        <v>1236</v>
      </c>
      <c r="G639" s="39" t="s">
        <v>772</v>
      </c>
      <c r="H639" s="40">
        <v>425400024</v>
      </c>
      <c r="I639" s="80">
        <v>0</v>
      </c>
      <c r="J639" s="46">
        <v>44.198300000000003</v>
      </c>
      <c r="K639" s="29">
        <f t="shared" si="43"/>
        <v>0</v>
      </c>
      <c r="L639" s="28">
        <f t="shared" si="45"/>
        <v>51.270028000000003</v>
      </c>
      <c r="M639" s="30">
        <f t="shared" si="46"/>
        <v>0</v>
      </c>
    </row>
    <row r="640" spans="1:13" x14ac:dyDescent="0.25">
      <c r="A640" s="26" t="s">
        <v>1445</v>
      </c>
      <c r="B640" s="25" t="s">
        <v>1404</v>
      </c>
      <c r="C640" s="26" t="str">
        <f t="shared" si="44"/>
        <v>J3306</v>
      </c>
      <c r="D640" s="26">
        <v>5</v>
      </c>
      <c r="E640" s="75" t="s">
        <v>787</v>
      </c>
      <c r="F640" s="27" t="s">
        <v>1251</v>
      </c>
      <c r="G640" s="39" t="s">
        <v>1021</v>
      </c>
      <c r="H640" s="40">
        <v>425400030</v>
      </c>
      <c r="I640" s="80">
        <v>0</v>
      </c>
      <c r="J640" s="46">
        <v>53.103400000000001</v>
      </c>
      <c r="K640" s="29">
        <f t="shared" si="43"/>
        <v>0</v>
      </c>
      <c r="L640" s="28">
        <f t="shared" si="45"/>
        <v>61.599943999999994</v>
      </c>
      <c r="M640" s="30">
        <f t="shared" si="46"/>
        <v>0</v>
      </c>
    </row>
    <row r="641" spans="1:13" ht="24" x14ac:dyDescent="0.25">
      <c r="A641" s="26" t="s">
        <v>1445</v>
      </c>
      <c r="B641" s="25" t="s">
        <v>1404</v>
      </c>
      <c r="C641" s="26" t="str">
        <f t="shared" si="44"/>
        <v>F5116</v>
      </c>
      <c r="D641" s="26">
        <v>1</v>
      </c>
      <c r="E641" s="75" t="s">
        <v>607</v>
      </c>
      <c r="F641" s="27" t="s">
        <v>1233</v>
      </c>
      <c r="G641" s="39" t="s">
        <v>763</v>
      </c>
      <c r="H641" s="40">
        <v>425400005</v>
      </c>
      <c r="I641" s="80">
        <v>0</v>
      </c>
      <c r="J641" s="46">
        <v>44.198300000000003</v>
      </c>
      <c r="K641" s="29">
        <f t="shared" si="43"/>
        <v>0</v>
      </c>
      <c r="L641" s="28">
        <f t="shared" si="45"/>
        <v>51.270028000000003</v>
      </c>
      <c r="M641" s="30">
        <f t="shared" si="46"/>
        <v>0</v>
      </c>
    </row>
    <row r="642" spans="1:13" ht="24" x14ac:dyDescent="0.25">
      <c r="A642" s="26" t="s">
        <v>1445</v>
      </c>
      <c r="B642" s="25" t="s">
        <v>1404</v>
      </c>
      <c r="C642" s="26" t="str">
        <f t="shared" si="44"/>
        <v>F5116</v>
      </c>
      <c r="D642" s="26">
        <v>2</v>
      </c>
      <c r="E642" s="75" t="s">
        <v>607</v>
      </c>
      <c r="F642" s="27" t="s">
        <v>1234</v>
      </c>
      <c r="G642" s="39" t="s">
        <v>781</v>
      </c>
      <c r="H642" s="40">
        <v>425400006</v>
      </c>
      <c r="I642" s="80">
        <v>0</v>
      </c>
      <c r="J642" s="46">
        <v>44.198300000000003</v>
      </c>
      <c r="K642" s="29">
        <f t="shared" si="43"/>
        <v>0</v>
      </c>
      <c r="L642" s="28">
        <f t="shared" si="45"/>
        <v>51.270028000000003</v>
      </c>
      <c r="M642" s="30">
        <f t="shared" si="46"/>
        <v>0</v>
      </c>
    </row>
    <row r="643" spans="1:13" ht="24" x14ac:dyDescent="0.25">
      <c r="A643" s="26" t="s">
        <v>1445</v>
      </c>
      <c r="B643" s="25" t="s">
        <v>1404</v>
      </c>
      <c r="C643" s="26" t="str">
        <f t="shared" si="44"/>
        <v>F5116</v>
      </c>
      <c r="D643" s="26">
        <v>3</v>
      </c>
      <c r="E643" s="75" t="s">
        <v>607</v>
      </c>
      <c r="F643" s="27" t="s">
        <v>1235</v>
      </c>
      <c r="G643" s="39" t="s">
        <v>775</v>
      </c>
      <c r="H643" s="40">
        <v>425400007</v>
      </c>
      <c r="I643" s="80">
        <v>0</v>
      </c>
      <c r="J643" s="46">
        <v>44.198300000000003</v>
      </c>
      <c r="K643" s="29">
        <f t="shared" si="43"/>
        <v>0</v>
      </c>
      <c r="L643" s="28">
        <f t="shared" si="45"/>
        <v>51.270028000000003</v>
      </c>
      <c r="M643" s="30">
        <f t="shared" si="46"/>
        <v>0</v>
      </c>
    </row>
    <row r="644" spans="1:13" ht="24" x14ac:dyDescent="0.25">
      <c r="A644" s="26" t="s">
        <v>1445</v>
      </c>
      <c r="B644" s="25" t="s">
        <v>1404</v>
      </c>
      <c r="C644" s="26" t="str">
        <f t="shared" si="44"/>
        <v>F5116</v>
      </c>
      <c r="D644" s="26">
        <v>4</v>
      </c>
      <c r="E644" s="75" t="s">
        <v>607</v>
      </c>
      <c r="F644" s="27" t="s">
        <v>1236</v>
      </c>
      <c r="G644" s="39" t="s">
        <v>769</v>
      </c>
      <c r="H644" s="40">
        <v>425400008</v>
      </c>
      <c r="I644" s="80">
        <v>0</v>
      </c>
      <c r="J644" s="46">
        <v>44.198300000000003</v>
      </c>
      <c r="K644" s="29">
        <f t="shared" si="43"/>
        <v>0</v>
      </c>
      <c r="L644" s="28">
        <f t="shared" si="45"/>
        <v>51.270028000000003</v>
      </c>
      <c r="M644" s="30">
        <f t="shared" si="46"/>
        <v>0</v>
      </c>
    </row>
    <row r="645" spans="1:13" ht="24" x14ac:dyDescent="0.25">
      <c r="A645" s="26" t="s">
        <v>1445</v>
      </c>
      <c r="B645" s="25" t="s">
        <v>1404</v>
      </c>
      <c r="C645" s="26" t="str">
        <f t="shared" si="44"/>
        <v>F5116</v>
      </c>
      <c r="D645" s="26">
        <v>5</v>
      </c>
      <c r="E645" s="75" t="s">
        <v>607</v>
      </c>
      <c r="F645" s="27" t="s">
        <v>1251</v>
      </c>
      <c r="G645" s="39" t="s">
        <v>1022</v>
      </c>
      <c r="H645" s="40">
        <v>425400027</v>
      </c>
      <c r="I645" s="80">
        <v>0</v>
      </c>
      <c r="J645" s="46">
        <v>53.103400000000001</v>
      </c>
      <c r="K645" s="29">
        <f t="shared" si="43"/>
        <v>0</v>
      </c>
      <c r="L645" s="28">
        <f t="shared" si="45"/>
        <v>61.599943999999994</v>
      </c>
      <c r="M645" s="30">
        <f t="shared" si="46"/>
        <v>0</v>
      </c>
    </row>
    <row r="646" spans="1:13" x14ac:dyDescent="0.25">
      <c r="A646" s="26" t="s">
        <v>1445</v>
      </c>
      <c r="B646" s="25" t="s">
        <v>1404</v>
      </c>
      <c r="C646" s="26" t="str">
        <f t="shared" si="44"/>
        <v>03852</v>
      </c>
      <c r="D646" s="26">
        <v>1</v>
      </c>
      <c r="E646" s="75" t="s">
        <v>785</v>
      </c>
      <c r="F646" s="27" t="s">
        <v>1233</v>
      </c>
      <c r="G646" s="39" t="s">
        <v>761</v>
      </c>
      <c r="H646" s="40">
        <v>425400001</v>
      </c>
      <c r="I646" s="80">
        <v>0</v>
      </c>
      <c r="J646" s="46">
        <v>44.198300000000003</v>
      </c>
      <c r="K646" s="29">
        <f t="shared" si="43"/>
        <v>0</v>
      </c>
      <c r="L646" s="28">
        <f t="shared" si="45"/>
        <v>51.270028000000003</v>
      </c>
      <c r="M646" s="30">
        <f t="shared" si="46"/>
        <v>0</v>
      </c>
    </row>
    <row r="647" spans="1:13" x14ac:dyDescent="0.25">
      <c r="A647" s="26" t="s">
        <v>1445</v>
      </c>
      <c r="B647" s="25" t="s">
        <v>1404</v>
      </c>
      <c r="C647" s="26" t="str">
        <f t="shared" si="44"/>
        <v>03852</v>
      </c>
      <c r="D647" s="26">
        <v>2</v>
      </c>
      <c r="E647" s="75" t="s">
        <v>785</v>
      </c>
      <c r="F647" s="27" t="s">
        <v>1234</v>
      </c>
      <c r="G647" s="39" t="s">
        <v>779</v>
      </c>
      <c r="H647" s="40">
        <v>425400002</v>
      </c>
      <c r="I647" s="80">
        <v>0</v>
      </c>
      <c r="J647" s="46">
        <v>44.198300000000003</v>
      </c>
      <c r="K647" s="29">
        <f t="shared" si="43"/>
        <v>0</v>
      </c>
      <c r="L647" s="28">
        <f t="shared" si="45"/>
        <v>51.270028000000003</v>
      </c>
      <c r="M647" s="30">
        <f t="shared" si="46"/>
        <v>0</v>
      </c>
    </row>
    <row r="648" spans="1:13" x14ac:dyDescent="0.25">
      <c r="A648" s="26" t="s">
        <v>1445</v>
      </c>
      <c r="B648" s="25" t="s">
        <v>1404</v>
      </c>
      <c r="C648" s="26" t="str">
        <f t="shared" si="44"/>
        <v>03852</v>
      </c>
      <c r="D648" s="26">
        <v>3</v>
      </c>
      <c r="E648" s="75" t="s">
        <v>785</v>
      </c>
      <c r="F648" s="27" t="s">
        <v>1235</v>
      </c>
      <c r="G648" s="39" t="s">
        <v>773</v>
      </c>
      <c r="H648" s="40">
        <v>425400003</v>
      </c>
      <c r="I648" s="80">
        <v>0</v>
      </c>
      <c r="J648" s="46">
        <v>44.198300000000003</v>
      </c>
      <c r="K648" s="29">
        <f t="shared" si="43"/>
        <v>0</v>
      </c>
      <c r="L648" s="28">
        <f t="shared" si="45"/>
        <v>51.270028000000003</v>
      </c>
      <c r="M648" s="30">
        <f t="shared" si="46"/>
        <v>0</v>
      </c>
    </row>
    <row r="649" spans="1:13" x14ac:dyDescent="0.25">
      <c r="A649" s="26" t="s">
        <v>1445</v>
      </c>
      <c r="B649" s="25" t="s">
        <v>1404</v>
      </c>
      <c r="C649" s="26" t="str">
        <f t="shared" si="44"/>
        <v>03852</v>
      </c>
      <c r="D649" s="26">
        <v>4</v>
      </c>
      <c r="E649" s="75" t="s">
        <v>785</v>
      </c>
      <c r="F649" s="27" t="s">
        <v>1236</v>
      </c>
      <c r="G649" s="39" t="s">
        <v>767</v>
      </c>
      <c r="H649" s="40">
        <v>425400004</v>
      </c>
      <c r="I649" s="80">
        <v>0</v>
      </c>
      <c r="J649" s="46">
        <v>44.198300000000003</v>
      </c>
      <c r="K649" s="29">
        <f t="shared" si="43"/>
        <v>0</v>
      </c>
      <c r="L649" s="28">
        <f t="shared" si="45"/>
        <v>51.270028000000003</v>
      </c>
      <c r="M649" s="30">
        <f t="shared" si="46"/>
        <v>0</v>
      </c>
    </row>
    <row r="650" spans="1:13" x14ac:dyDescent="0.25">
      <c r="A650" s="26" t="s">
        <v>1445</v>
      </c>
      <c r="B650" s="25" t="s">
        <v>1404</v>
      </c>
      <c r="C650" s="26" t="str">
        <f t="shared" si="44"/>
        <v>03852</v>
      </c>
      <c r="D650" s="26">
        <v>5</v>
      </c>
      <c r="E650" s="75" t="s">
        <v>785</v>
      </c>
      <c r="F650" s="27" t="s">
        <v>1251</v>
      </c>
      <c r="G650" s="39" t="s">
        <v>1023</v>
      </c>
      <c r="H650" s="40">
        <v>425400025</v>
      </c>
      <c r="I650" s="80">
        <v>0</v>
      </c>
      <c r="J650" s="46">
        <v>53.103400000000001</v>
      </c>
      <c r="K650" s="29">
        <f t="shared" si="43"/>
        <v>0</v>
      </c>
      <c r="L650" s="28">
        <f t="shared" si="45"/>
        <v>61.599943999999994</v>
      </c>
      <c r="M650" s="30">
        <f t="shared" si="46"/>
        <v>0</v>
      </c>
    </row>
    <row r="651" spans="1:13" ht="24" x14ac:dyDescent="0.25">
      <c r="A651" s="26" t="s">
        <v>1445</v>
      </c>
      <c r="B651" s="25" t="s">
        <v>1404</v>
      </c>
      <c r="C651" s="26" t="str">
        <f t="shared" si="44"/>
        <v>F5115</v>
      </c>
      <c r="D651" s="26">
        <v>1</v>
      </c>
      <c r="E651" s="75" t="s">
        <v>817</v>
      </c>
      <c r="F651" s="27" t="s">
        <v>1233</v>
      </c>
      <c r="G651" s="39" t="s">
        <v>762</v>
      </c>
      <c r="H651" s="40">
        <v>425400009</v>
      </c>
      <c r="I651" s="80">
        <v>0</v>
      </c>
      <c r="J651" s="46">
        <v>44.198300000000003</v>
      </c>
      <c r="K651" s="29">
        <f t="shared" si="43"/>
        <v>0</v>
      </c>
      <c r="L651" s="28">
        <f t="shared" si="45"/>
        <v>51.270028000000003</v>
      </c>
      <c r="M651" s="30">
        <f t="shared" si="46"/>
        <v>0</v>
      </c>
    </row>
    <row r="652" spans="1:13" ht="24" x14ac:dyDescent="0.25">
      <c r="A652" s="26" t="s">
        <v>1445</v>
      </c>
      <c r="B652" s="25" t="s">
        <v>1404</v>
      </c>
      <c r="C652" s="26" t="str">
        <f t="shared" si="44"/>
        <v>F5115</v>
      </c>
      <c r="D652" s="26">
        <v>2</v>
      </c>
      <c r="E652" s="75" t="s">
        <v>817</v>
      </c>
      <c r="F652" s="27" t="s">
        <v>1234</v>
      </c>
      <c r="G652" s="39" t="s">
        <v>780</v>
      </c>
      <c r="H652" s="40">
        <v>425400010</v>
      </c>
      <c r="I652" s="80">
        <v>0</v>
      </c>
      <c r="J652" s="46">
        <v>44.198300000000003</v>
      </c>
      <c r="K652" s="29">
        <f t="shared" si="43"/>
        <v>0</v>
      </c>
      <c r="L652" s="28">
        <f t="shared" si="45"/>
        <v>51.270028000000003</v>
      </c>
      <c r="M652" s="30">
        <f t="shared" si="46"/>
        <v>0</v>
      </c>
    </row>
    <row r="653" spans="1:13" ht="24" x14ac:dyDescent="0.25">
      <c r="A653" s="26" t="s">
        <v>1445</v>
      </c>
      <c r="B653" s="25" t="s">
        <v>1404</v>
      </c>
      <c r="C653" s="26" t="str">
        <f t="shared" si="44"/>
        <v>F5115</v>
      </c>
      <c r="D653" s="26">
        <v>3</v>
      </c>
      <c r="E653" s="75" t="s">
        <v>817</v>
      </c>
      <c r="F653" s="27" t="s">
        <v>1235</v>
      </c>
      <c r="G653" s="39" t="s">
        <v>774</v>
      </c>
      <c r="H653" s="40">
        <v>425400011</v>
      </c>
      <c r="I653" s="80">
        <v>0</v>
      </c>
      <c r="J653" s="46">
        <v>44.198300000000003</v>
      </c>
      <c r="K653" s="29">
        <f t="shared" si="43"/>
        <v>0</v>
      </c>
      <c r="L653" s="28">
        <f t="shared" si="45"/>
        <v>51.270028000000003</v>
      </c>
      <c r="M653" s="30">
        <f t="shared" si="46"/>
        <v>0</v>
      </c>
    </row>
    <row r="654" spans="1:13" ht="24" x14ac:dyDescent="0.25">
      <c r="A654" s="26" t="s">
        <v>1445</v>
      </c>
      <c r="B654" s="25" t="s">
        <v>1404</v>
      </c>
      <c r="C654" s="26" t="str">
        <f t="shared" si="44"/>
        <v>F5115</v>
      </c>
      <c r="D654" s="26">
        <v>4</v>
      </c>
      <c r="E654" s="75" t="s">
        <v>817</v>
      </c>
      <c r="F654" s="27" t="s">
        <v>1236</v>
      </c>
      <c r="G654" s="39" t="s">
        <v>768</v>
      </c>
      <c r="H654" s="40">
        <v>425400012</v>
      </c>
      <c r="I654" s="80">
        <v>0</v>
      </c>
      <c r="J654" s="46">
        <v>44.198300000000003</v>
      </c>
      <c r="K654" s="29">
        <f t="shared" si="43"/>
        <v>0</v>
      </c>
      <c r="L654" s="28">
        <f t="shared" si="45"/>
        <v>51.270028000000003</v>
      </c>
      <c r="M654" s="30">
        <f t="shared" si="46"/>
        <v>0</v>
      </c>
    </row>
    <row r="655" spans="1:13" ht="24" x14ac:dyDescent="0.25">
      <c r="A655" s="26" t="s">
        <v>1445</v>
      </c>
      <c r="B655" s="25" t="s">
        <v>1404</v>
      </c>
      <c r="C655" s="26" t="str">
        <f t="shared" si="44"/>
        <v>F5115</v>
      </c>
      <c r="D655" s="26">
        <v>5</v>
      </c>
      <c r="E655" s="75" t="s">
        <v>817</v>
      </c>
      <c r="F655" s="27" t="s">
        <v>1251</v>
      </c>
      <c r="G655" s="39" t="s">
        <v>1024</v>
      </c>
      <c r="H655" s="40">
        <v>425400026</v>
      </c>
      <c r="I655" s="80">
        <v>0</v>
      </c>
      <c r="J655" s="46">
        <v>53.103400000000001</v>
      </c>
      <c r="K655" s="29">
        <f t="shared" si="43"/>
        <v>0</v>
      </c>
      <c r="L655" s="28">
        <f t="shared" si="45"/>
        <v>61.599943999999994</v>
      </c>
      <c r="M655" s="30">
        <f t="shared" si="46"/>
        <v>0</v>
      </c>
    </row>
    <row r="656" spans="1:13" ht="24" x14ac:dyDescent="0.25">
      <c r="A656" s="26" t="s">
        <v>1445</v>
      </c>
      <c r="B656" s="25" t="s">
        <v>1404</v>
      </c>
      <c r="C656" s="26" t="str">
        <f t="shared" si="44"/>
        <v>F5607</v>
      </c>
      <c r="D656" s="26">
        <v>1</v>
      </c>
      <c r="E656" s="75" t="s">
        <v>816</v>
      </c>
      <c r="F656" s="27" t="s">
        <v>1233</v>
      </c>
      <c r="G656" s="39" t="s">
        <v>764</v>
      </c>
      <c r="H656" s="40">
        <v>425400013</v>
      </c>
      <c r="I656" s="80">
        <v>0</v>
      </c>
      <c r="J656" s="46">
        <v>44.198300000000003</v>
      </c>
      <c r="K656" s="29">
        <f t="shared" si="43"/>
        <v>0</v>
      </c>
      <c r="L656" s="28">
        <f t="shared" si="45"/>
        <v>51.270028000000003</v>
      </c>
      <c r="M656" s="30">
        <f t="shared" si="46"/>
        <v>0</v>
      </c>
    </row>
    <row r="657" spans="1:13" ht="24" x14ac:dyDescent="0.25">
      <c r="A657" s="26" t="s">
        <v>1445</v>
      </c>
      <c r="B657" s="25" t="s">
        <v>1404</v>
      </c>
      <c r="C657" s="26" t="str">
        <f t="shared" si="44"/>
        <v>F5607</v>
      </c>
      <c r="D657" s="26">
        <v>2</v>
      </c>
      <c r="E657" s="75" t="s">
        <v>816</v>
      </c>
      <c r="F657" s="27" t="s">
        <v>1234</v>
      </c>
      <c r="G657" s="39" t="s">
        <v>782</v>
      </c>
      <c r="H657" s="40">
        <v>425400014</v>
      </c>
      <c r="I657" s="80">
        <v>0</v>
      </c>
      <c r="J657" s="46">
        <v>44.198300000000003</v>
      </c>
      <c r="K657" s="29">
        <f t="shared" si="43"/>
        <v>0</v>
      </c>
      <c r="L657" s="28">
        <f t="shared" si="45"/>
        <v>51.270028000000003</v>
      </c>
      <c r="M657" s="30">
        <f t="shared" si="46"/>
        <v>0</v>
      </c>
    </row>
    <row r="658" spans="1:13" ht="24" x14ac:dyDescent="0.25">
      <c r="A658" s="26" t="s">
        <v>1445</v>
      </c>
      <c r="B658" s="25" t="s">
        <v>1404</v>
      </c>
      <c r="C658" s="26" t="str">
        <f t="shared" si="44"/>
        <v>F5607</v>
      </c>
      <c r="D658" s="26">
        <v>3</v>
      </c>
      <c r="E658" s="75" t="s">
        <v>816</v>
      </c>
      <c r="F658" s="27" t="s">
        <v>1235</v>
      </c>
      <c r="G658" s="39" t="s">
        <v>776</v>
      </c>
      <c r="H658" s="40">
        <v>425400015</v>
      </c>
      <c r="I658" s="80">
        <v>0</v>
      </c>
      <c r="J658" s="46">
        <v>44.198300000000003</v>
      </c>
      <c r="K658" s="29">
        <f t="shared" si="43"/>
        <v>0</v>
      </c>
      <c r="L658" s="28">
        <f t="shared" si="45"/>
        <v>51.270028000000003</v>
      </c>
      <c r="M658" s="30">
        <f t="shared" si="46"/>
        <v>0</v>
      </c>
    </row>
    <row r="659" spans="1:13" ht="24" x14ac:dyDescent="0.25">
      <c r="A659" s="26" t="s">
        <v>1445</v>
      </c>
      <c r="B659" s="25" t="s">
        <v>1404</v>
      </c>
      <c r="C659" s="26" t="str">
        <f t="shared" si="44"/>
        <v>F5607</v>
      </c>
      <c r="D659" s="26">
        <v>4</v>
      </c>
      <c r="E659" s="75" t="s">
        <v>816</v>
      </c>
      <c r="F659" s="27" t="s">
        <v>1236</v>
      </c>
      <c r="G659" s="39" t="s">
        <v>770</v>
      </c>
      <c r="H659" s="40">
        <v>425400016</v>
      </c>
      <c r="I659" s="80">
        <v>0</v>
      </c>
      <c r="J659" s="46">
        <v>44.198300000000003</v>
      </c>
      <c r="K659" s="29">
        <f t="shared" si="43"/>
        <v>0</v>
      </c>
      <c r="L659" s="28">
        <f t="shared" si="45"/>
        <v>51.270028000000003</v>
      </c>
      <c r="M659" s="30">
        <f t="shared" si="46"/>
        <v>0</v>
      </c>
    </row>
    <row r="660" spans="1:13" ht="24" x14ac:dyDescent="0.25">
      <c r="A660" s="26" t="s">
        <v>1445</v>
      </c>
      <c r="B660" s="25" t="s">
        <v>1404</v>
      </c>
      <c r="C660" s="26" t="str">
        <f t="shared" si="44"/>
        <v>F5607</v>
      </c>
      <c r="D660" s="26">
        <v>5</v>
      </c>
      <c r="E660" s="75" t="s">
        <v>816</v>
      </c>
      <c r="F660" s="27" t="s">
        <v>1251</v>
      </c>
      <c r="G660" s="39" t="s">
        <v>1025</v>
      </c>
      <c r="H660" s="40">
        <v>425400028</v>
      </c>
      <c r="I660" s="80">
        <v>0</v>
      </c>
      <c r="J660" s="46">
        <v>53.103400000000001</v>
      </c>
      <c r="K660" s="29">
        <f t="shared" si="43"/>
        <v>0</v>
      </c>
      <c r="L660" s="28">
        <f t="shared" si="45"/>
        <v>61.599943999999994</v>
      </c>
      <c r="M660" s="30">
        <f t="shared" si="46"/>
        <v>0</v>
      </c>
    </row>
    <row r="661" spans="1:13" x14ac:dyDescent="0.25">
      <c r="A661" s="26" t="s">
        <v>1445</v>
      </c>
      <c r="B661" s="25" t="s">
        <v>1404</v>
      </c>
      <c r="C661" s="26" t="str">
        <f t="shared" si="44"/>
        <v>F6907</v>
      </c>
      <c r="D661" s="26">
        <v>1</v>
      </c>
      <c r="E661" s="75" t="s">
        <v>786</v>
      </c>
      <c r="F661" s="27" t="s">
        <v>1233</v>
      </c>
      <c r="G661" s="39" t="s">
        <v>765</v>
      </c>
      <c r="H661" s="40">
        <v>425400017</v>
      </c>
      <c r="I661" s="80">
        <v>0</v>
      </c>
      <c r="J661" s="46">
        <v>44.198300000000003</v>
      </c>
      <c r="K661" s="29">
        <f t="shared" si="43"/>
        <v>0</v>
      </c>
      <c r="L661" s="28">
        <f t="shared" si="45"/>
        <v>51.270028000000003</v>
      </c>
      <c r="M661" s="30">
        <f t="shared" si="46"/>
        <v>0</v>
      </c>
    </row>
    <row r="662" spans="1:13" x14ac:dyDescent="0.25">
      <c r="A662" s="26" t="s">
        <v>1445</v>
      </c>
      <c r="B662" s="25" t="s">
        <v>1404</v>
      </c>
      <c r="C662" s="26" t="str">
        <f t="shared" si="44"/>
        <v>F6907</v>
      </c>
      <c r="D662" s="26">
        <v>2</v>
      </c>
      <c r="E662" s="75" t="s">
        <v>786</v>
      </c>
      <c r="F662" s="27" t="s">
        <v>1234</v>
      </c>
      <c r="G662" s="39" t="s">
        <v>783</v>
      </c>
      <c r="H662" s="40">
        <v>425400018</v>
      </c>
      <c r="I662" s="80">
        <v>0</v>
      </c>
      <c r="J662" s="46">
        <v>44.198300000000003</v>
      </c>
      <c r="K662" s="29">
        <f t="shared" si="43"/>
        <v>0</v>
      </c>
      <c r="L662" s="28">
        <f t="shared" si="45"/>
        <v>51.270028000000003</v>
      </c>
      <c r="M662" s="30">
        <f t="shared" si="46"/>
        <v>0</v>
      </c>
    </row>
    <row r="663" spans="1:13" x14ac:dyDescent="0.25">
      <c r="A663" s="26" t="s">
        <v>1445</v>
      </c>
      <c r="B663" s="25" t="s">
        <v>1404</v>
      </c>
      <c r="C663" s="26" t="str">
        <f t="shared" si="44"/>
        <v>F6907</v>
      </c>
      <c r="D663" s="26">
        <v>3</v>
      </c>
      <c r="E663" s="75" t="s">
        <v>786</v>
      </c>
      <c r="F663" s="27" t="s">
        <v>1235</v>
      </c>
      <c r="G663" s="39" t="s">
        <v>777</v>
      </c>
      <c r="H663" s="40">
        <v>425400019</v>
      </c>
      <c r="I663" s="80">
        <v>0</v>
      </c>
      <c r="J663" s="46">
        <v>44.198300000000003</v>
      </c>
      <c r="K663" s="29">
        <f t="shared" si="43"/>
        <v>0</v>
      </c>
      <c r="L663" s="28">
        <f t="shared" si="45"/>
        <v>51.270028000000003</v>
      </c>
      <c r="M663" s="30">
        <f t="shared" si="46"/>
        <v>0</v>
      </c>
    </row>
    <row r="664" spans="1:13" x14ac:dyDescent="0.25">
      <c r="A664" s="26" t="s">
        <v>1445</v>
      </c>
      <c r="B664" s="25" t="s">
        <v>1404</v>
      </c>
      <c r="C664" s="26" t="str">
        <f t="shared" si="44"/>
        <v>F6907</v>
      </c>
      <c r="D664" s="26">
        <v>4</v>
      </c>
      <c r="E664" s="75" t="s">
        <v>786</v>
      </c>
      <c r="F664" s="27" t="s">
        <v>1236</v>
      </c>
      <c r="G664" s="39" t="s">
        <v>771</v>
      </c>
      <c r="H664" s="40">
        <v>425400020</v>
      </c>
      <c r="I664" s="80">
        <v>0</v>
      </c>
      <c r="J664" s="46">
        <v>44.198300000000003</v>
      </c>
      <c r="K664" s="29">
        <f t="shared" si="43"/>
        <v>0</v>
      </c>
      <c r="L664" s="28">
        <f t="shared" si="45"/>
        <v>51.270028000000003</v>
      </c>
      <c r="M664" s="30">
        <f t="shared" si="46"/>
        <v>0</v>
      </c>
    </row>
    <row r="665" spans="1:13" x14ac:dyDescent="0.25">
      <c r="A665" s="26" t="s">
        <v>1445</v>
      </c>
      <c r="B665" s="25" t="s">
        <v>1404</v>
      </c>
      <c r="C665" s="26" t="str">
        <f t="shared" si="44"/>
        <v>F6907</v>
      </c>
      <c r="D665" s="26">
        <v>5</v>
      </c>
      <c r="E665" s="75" t="s">
        <v>786</v>
      </c>
      <c r="F665" s="27" t="s">
        <v>1251</v>
      </c>
      <c r="G665" s="39" t="s">
        <v>1026</v>
      </c>
      <c r="H665" s="40">
        <v>425400029</v>
      </c>
      <c r="I665" s="80">
        <v>0</v>
      </c>
      <c r="J665" s="46">
        <v>53.103400000000001</v>
      </c>
      <c r="K665" s="29">
        <f t="shared" si="43"/>
        <v>0</v>
      </c>
      <c r="L665" s="28">
        <f t="shared" si="45"/>
        <v>61.599943999999994</v>
      </c>
      <c r="M665" s="30">
        <f t="shared" si="46"/>
        <v>0</v>
      </c>
    </row>
    <row r="666" spans="1:13" x14ac:dyDescent="0.25">
      <c r="A666" s="26" t="s">
        <v>1446</v>
      </c>
      <c r="B666" s="25" t="s">
        <v>1405</v>
      </c>
      <c r="C666" s="26" t="str">
        <f t="shared" si="44"/>
        <v>03852</v>
      </c>
      <c r="D666" s="26">
        <v>1</v>
      </c>
      <c r="E666" s="75" t="s">
        <v>785</v>
      </c>
      <c r="F666" s="27" t="s">
        <v>1253</v>
      </c>
      <c r="G666" s="39" t="s">
        <v>1030</v>
      </c>
      <c r="H666" s="40">
        <v>426445001</v>
      </c>
      <c r="I666" s="80">
        <v>0</v>
      </c>
      <c r="J666" s="46">
        <v>43</v>
      </c>
      <c r="K666" s="29">
        <f t="shared" si="43"/>
        <v>0</v>
      </c>
      <c r="L666" s="28">
        <f t="shared" si="45"/>
        <v>49.879999999999995</v>
      </c>
      <c r="M666" s="30">
        <f t="shared" si="46"/>
        <v>0</v>
      </c>
    </row>
    <row r="667" spans="1:13" x14ac:dyDescent="0.25">
      <c r="A667" s="26" t="s">
        <v>1446</v>
      </c>
      <c r="B667" s="25" t="s">
        <v>1405</v>
      </c>
      <c r="C667" s="26" t="str">
        <f t="shared" si="44"/>
        <v>03852</v>
      </c>
      <c r="D667" s="26">
        <v>2</v>
      </c>
      <c r="E667" s="75" t="s">
        <v>785</v>
      </c>
      <c r="F667" s="27" t="s">
        <v>1233</v>
      </c>
      <c r="G667" s="39" t="s">
        <v>1027</v>
      </c>
      <c r="H667" s="40">
        <v>426445002</v>
      </c>
      <c r="I667" s="80">
        <v>0</v>
      </c>
      <c r="J667" s="46">
        <v>43</v>
      </c>
      <c r="K667" s="29">
        <f t="shared" si="43"/>
        <v>0</v>
      </c>
      <c r="L667" s="28">
        <f t="shared" si="45"/>
        <v>49.879999999999995</v>
      </c>
      <c r="M667" s="30">
        <f t="shared" si="46"/>
        <v>0</v>
      </c>
    </row>
    <row r="668" spans="1:13" x14ac:dyDescent="0.25">
      <c r="A668" s="26" t="s">
        <v>1446</v>
      </c>
      <c r="B668" s="25" t="s">
        <v>1405</v>
      </c>
      <c r="C668" s="26" t="str">
        <f t="shared" si="44"/>
        <v>03852</v>
      </c>
      <c r="D668" s="26">
        <v>3</v>
      </c>
      <c r="E668" s="75" t="s">
        <v>785</v>
      </c>
      <c r="F668" s="27" t="s">
        <v>1234</v>
      </c>
      <c r="G668" s="39" t="s">
        <v>1039</v>
      </c>
      <c r="H668" s="40">
        <v>426445003</v>
      </c>
      <c r="I668" s="80">
        <v>0</v>
      </c>
      <c r="J668" s="46">
        <v>43</v>
      </c>
      <c r="K668" s="29">
        <f t="shared" si="43"/>
        <v>0</v>
      </c>
      <c r="L668" s="28">
        <f t="shared" si="45"/>
        <v>49.879999999999995</v>
      </c>
      <c r="M668" s="30">
        <f t="shared" si="46"/>
        <v>0</v>
      </c>
    </row>
    <row r="669" spans="1:13" x14ac:dyDescent="0.25">
      <c r="A669" s="26" t="s">
        <v>1446</v>
      </c>
      <c r="B669" s="25" t="s">
        <v>1405</v>
      </c>
      <c r="C669" s="26" t="str">
        <f t="shared" si="44"/>
        <v>03852</v>
      </c>
      <c r="D669" s="26">
        <v>4</v>
      </c>
      <c r="E669" s="75" t="s">
        <v>785</v>
      </c>
      <c r="F669" s="27" t="s">
        <v>1235</v>
      </c>
      <c r="G669" s="39" t="s">
        <v>1036</v>
      </c>
      <c r="H669" s="40">
        <v>426445004</v>
      </c>
      <c r="I669" s="80">
        <v>0</v>
      </c>
      <c r="J669" s="46">
        <v>43</v>
      </c>
      <c r="K669" s="29">
        <f t="shared" si="43"/>
        <v>0</v>
      </c>
      <c r="L669" s="28">
        <f t="shared" si="45"/>
        <v>49.879999999999995</v>
      </c>
      <c r="M669" s="30">
        <f t="shared" si="46"/>
        <v>0</v>
      </c>
    </row>
    <row r="670" spans="1:13" x14ac:dyDescent="0.25">
      <c r="A670" s="26" t="s">
        <v>1446</v>
      </c>
      <c r="B670" s="25" t="s">
        <v>1405</v>
      </c>
      <c r="C670" s="26" t="str">
        <f t="shared" si="44"/>
        <v>03852</v>
      </c>
      <c r="D670" s="26">
        <v>5</v>
      </c>
      <c r="E670" s="75" t="s">
        <v>785</v>
      </c>
      <c r="F670" s="27" t="s">
        <v>1236</v>
      </c>
      <c r="G670" s="39" t="s">
        <v>1033</v>
      </c>
      <c r="H670" s="40">
        <v>426445005</v>
      </c>
      <c r="I670" s="80">
        <v>0</v>
      </c>
      <c r="J670" s="46">
        <v>43</v>
      </c>
      <c r="K670" s="29">
        <f t="shared" si="43"/>
        <v>0</v>
      </c>
      <c r="L670" s="28">
        <f t="shared" si="45"/>
        <v>49.879999999999995</v>
      </c>
      <c r="M670" s="30">
        <f t="shared" si="46"/>
        <v>0</v>
      </c>
    </row>
    <row r="671" spans="1:13" ht="24" x14ac:dyDescent="0.25">
      <c r="A671" s="26" t="s">
        <v>1446</v>
      </c>
      <c r="B671" s="25" t="s">
        <v>1405</v>
      </c>
      <c r="C671" s="26" t="str">
        <f t="shared" si="44"/>
        <v>F5100</v>
      </c>
      <c r="D671" s="26">
        <v>1</v>
      </c>
      <c r="E671" s="75" t="s">
        <v>669</v>
      </c>
      <c r="F671" s="27" t="s">
        <v>1253</v>
      </c>
      <c r="G671" s="39" t="s">
        <v>1031</v>
      </c>
      <c r="H671" s="40">
        <v>426442001</v>
      </c>
      <c r="I671" s="80">
        <v>0</v>
      </c>
      <c r="J671" s="46">
        <v>43</v>
      </c>
      <c r="K671" s="29">
        <f t="shared" si="43"/>
        <v>0</v>
      </c>
      <c r="L671" s="28">
        <f t="shared" si="45"/>
        <v>49.879999999999995</v>
      </c>
      <c r="M671" s="30">
        <f t="shared" si="46"/>
        <v>0</v>
      </c>
    </row>
    <row r="672" spans="1:13" ht="24" x14ac:dyDescent="0.25">
      <c r="A672" s="26" t="s">
        <v>1446</v>
      </c>
      <c r="B672" s="25" t="s">
        <v>1405</v>
      </c>
      <c r="C672" s="26" t="str">
        <f t="shared" si="44"/>
        <v>F5100</v>
      </c>
      <c r="D672" s="26">
        <v>2</v>
      </c>
      <c r="E672" s="75" t="s">
        <v>669</v>
      </c>
      <c r="F672" s="27" t="s">
        <v>1233</v>
      </c>
      <c r="G672" s="39" t="s">
        <v>1028</v>
      </c>
      <c r="H672" s="40">
        <v>426442002</v>
      </c>
      <c r="I672" s="80">
        <v>0</v>
      </c>
      <c r="J672" s="46">
        <v>43</v>
      </c>
      <c r="K672" s="29">
        <f t="shared" si="43"/>
        <v>0</v>
      </c>
      <c r="L672" s="28">
        <f t="shared" si="45"/>
        <v>49.879999999999995</v>
      </c>
      <c r="M672" s="30">
        <f t="shared" si="46"/>
        <v>0</v>
      </c>
    </row>
    <row r="673" spans="1:13" ht="24" x14ac:dyDescent="0.25">
      <c r="A673" s="26" t="s">
        <v>1446</v>
      </c>
      <c r="B673" s="25" t="s">
        <v>1405</v>
      </c>
      <c r="C673" s="26" t="str">
        <f t="shared" si="44"/>
        <v>F5100</v>
      </c>
      <c r="D673" s="26">
        <v>3</v>
      </c>
      <c r="E673" s="75" t="s">
        <v>669</v>
      </c>
      <c r="F673" s="27" t="s">
        <v>1234</v>
      </c>
      <c r="G673" s="39" t="s">
        <v>1040</v>
      </c>
      <c r="H673" s="40">
        <v>426442003</v>
      </c>
      <c r="I673" s="80">
        <v>0</v>
      </c>
      <c r="J673" s="46">
        <v>43</v>
      </c>
      <c r="K673" s="29">
        <f t="shared" si="43"/>
        <v>0</v>
      </c>
      <c r="L673" s="28">
        <f t="shared" si="45"/>
        <v>49.879999999999995</v>
      </c>
      <c r="M673" s="30">
        <f t="shared" si="46"/>
        <v>0</v>
      </c>
    </row>
    <row r="674" spans="1:13" ht="24" x14ac:dyDescent="0.25">
      <c r="A674" s="26" t="s">
        <v>1446</v>
      </c>
      <c r="B674" s="25" t="s">
        <v>1405</v>
      </c>
      <c r="C674" s="26" t="str">
        <f t="shared" si="44"/>
        <v>F5100</v>
      </c>
      <c r="D674" s="26">
        <v>4</v>
      </c>
      <c r="E674" s="75" t="s">
        <v>669</v>
      </c>
      <c r="F674" s="27" t="s">
        <v>1235</v>
      </c>
      <c r="G674" s="39" t="s">
        <v>1037</v>
      </c>
      <c r="H674" s="40">
        <v>426442004</v>
      </c>
      <c r="I674" s="80">
        <v>0</v>
      </c>
      <c r="J674" s="46">
        <v>43</v>
      </c>
      <c r="K674" s="29">
        <f t="shared" si="43"/>
        <v>0</v>
      </c>
      <c r="L674" s="28">
        <f t="shared" si="45"/>
        <v>49.879999999999995</v>
      </c>
      <c r="M674" s="30">
        <f t="shared" si="46"/>
        <v>0</v>
      </c>
    </row>
    <row r="675" spans="1:13" ht="24" x14ac:dyDescent="0.25">
      <c r="A675" s="26" t="s">
        <v>1446</v>
      </c>
      <c r="B675" s="25" t="s">
        <v>1405</v>
      </c>
      <c r="C675" s="26" t="str">
        <f t="shared" si="44"/>
        <v>F5100</v>
      </c>
      <c r="D675" s="26">
        <v>5</v>
      </c>
      <c r="E675" s="75" t="s">
        <v>669</v>
      </c>
      <c r="F675" s="27" t="s">
        <v>1236</v>
      </c>
      <c r="G675" s="39" t="s">
        <v>1034</v>
      </c>
      <c r="H675" s="40">
        <v>426442005</v>
      </c>
      <c r="I675" s="80">
        <v>0</v>
      </c>
      <c r="J675" s="46">
        <v>43</v>
      </c>
      <c r="K675" s="29">
        <f t="shared" si="43"/>
        <v>0</v>
      </c>
      <c r="L675" s="28">
        <f t="shared" si="45"/>
        <v>49.879999999999995</v>
      </c>
      <c r="M675" s="30">
        <f t="shared" si="46"/>
        <v>0</v>
      </c>
    </row>
    <row r="676" spans="1:13" x14ac:dyDescent="0.25">
      <c r="A676" s="26" t="s">
        <v>1446</v>
      </c>
      <c r="B676" s="25" t="s">
        <v>1405</v>
      </c>
      <c r="C676" s="26" t="str">
        <f t="shared" si="44"/>
        <v>J1312</v>
      </c>
      <c r="D676" s="26">
        <v>1</v>
      </c>
      <c r="E676" s="75" t="s">
        <v>814</v>
      </c>
      <c r="F676" s="27" t="s">
        <v>1253</v>
      </c>
      <c r="G676" s="39" t="s">
        <v>1032</v>
      </c>
      <c r="H676" s="40">
        <v>426443001</v>
      </c>
      <c r="I676" s="80">
        <v>0</v>
      </c>
      <c r="J676" s="46">
        <v>43</v>
      </c>
      <c r="K676" s="29">
        <f t="shared" si="43"/>
        <v>0</v>
      </c>
      <c r="L676" s="28">
        <f t="shared" si="45"/>
        <v>49.879999999999995</v>
      </c>
      <c r="M676" s="30">
        <f t="shared" si="46"/>
        <v>0</v>
      </c>
    </row>
    <row r="677" spans="1:13" x14ac:dyDescent="0.25">
      <c r="A677" s="26" t="s">
        <v>1446</v>
      </c>
      <c r="B677" s="25" t="s">
        <v>1405</v>
      </c>
      <c r="C677" s="26" t="str">
        <f t="shared" si="44"/>
        <v>J1312</v>
      </c>
      <c r="D677" s="26">
        <v>2</v>
      </c>
      <c r="E677" s="75" t="s">
        <v>814</v>
      </c>
      <c r="F677" s="27" t="s">
        <v>1233</v>
      </c>
      <c r="G677" s="39" t="s">
        <v>1029</v>
      </c>
      <c r="H677" s="40">
        <v>426443002</v>
      </c>
      <c r="I677" s="80">
        <v>0</v>
      </c>
      <c r="J677" s="46">
        <v>43</v>
      </c>
      <c r="K677" s="29">
        <f t="shared" si="43"/>
        <v>0</v>
      </c>
      <c r="L677" s="28">
        <f t="shared" si="45"/>
        <v>49.879999999999995</v>
      </c>
      <c r="M677" s="30">
        <f t="shared" si="46"/>
        <v>0</v>
      </c>
    </row>
    <row r="678" spans="1:13" x14ac:dyDescent="0.25">
      <c r="A678" s="26" t="s">
        <v>1446</v>
      </c>
      <c r="B678" s="25" t="s">
        <v>1405</v>
      </c>
      <c r="C678" s="26" t="str">
        <f t="shared" si="44"/>
        <v>J1312</v>
      </c>
      <c r="D678" s="26">
        <v>3</v>
      </c>
      <c r="E678" s="75" t="s">
        <v>814</v>
      </c>
      <c r="F678" s="27" t="s">
        <v>1234</v>
      </c>
      <c r="G678" s="39" t="s">
        <v>1041</v>
      </c>
      <c r="H678" s="40">
        <v>426443003</v>
      </c>
      <c r="I678" s="80">
        <v>0</v>
      </c>
      <c r="J678" s="46">
        <v>43</v>
      </c>
      <c r="K678" s="29">
        <f t="shared" si="43"/>
        <v>0</v>
      </c>
      <c r="L678" s="28">
        <f t="shared" si="45"/>
        <v>49.879999999999995</v>
      </c>
      <c r="M678" s="30">
        <f t="shared" si="46"/>
        <v>0</v>
      </c>
    </row>
    <row r="679" spans="1:13" x14ac:dyDescent="0.25">
      <c r="A679" s="26" t="s">
        <v>1446</v>
      </c>
      <c r="B679" s="25" t="s">
        <v>1405</v>
      </c>
      <c r="C679" s="26" t="str">
        <f t="shared" si="44"/>
        <v>J1312</v>
      </c>
      <c r="D679" s="26">
        <v>4</v>
      </c>
      <c r="E679" s="75" t="s">
        <v>814</v>
      </c>
      <c r="F679" s="27" t="s">
        <v>1235</v>
      </c>
      <c r="G679" s="39" t="s">
        <v>1038</v>
      </c>
      <c r="H679" s="40">
        <v>426443004</v>
      </c>
      <c r="I679" s="80">
        <v>0</v>
      </c>
      <c r="J679" s="46">
        <v>43</v>
      </c>
      <c r="K679" s="29">
        <f t="shared" si="43"/>
        <v>0</v>
      </c>
      <c r="L679" s="28">
        <f t="shared" si="45"/>
        <v>49.879999999999995</v>
      </c>
      <c r="M679" s="30">
        <f t="shared" si="46"/>
        <v>0</v>
      </c>
    </row>
    <row r="680" spans="1:13" x14ac:dyDescent="0.25">
      <c r="A680" s="26" t="s">
        <v>1446</v>
      </c>
      <c r="B680" s="25" t="s">
        <v>1405</v>
      </c>
      <c r="C680" s="26" t="str">
        <f t="shared" si="44"/>
        <v>J1312</v>
      </c>
      <c r="D680" s="26">
        <v>5</v>
      </c>
      <c r="E680" s="75" t="s">
        <v>814</v>
      </c>
      <c r="F680" s="27" t="s">
        <v>1236</v>
      </c>
      <c r="G680" s="39" t="s">
        <v>1035</v>
      </c>
      <c r="H680" s="40">
        <v>426443005</v>
      </c>
      <c r="I680" s="80">
        <v>0</v>
      </c>
      <c r="J680" s="46">
        <v>43</v>
      </c>
      <c r="K680" s="29">
        <f t="shared" si="43"/>
        <v>0</v>
      </c>
      <c r="L680" s="28">
        <f t="shared" si="45"/>
        <v>49.879999999999995</v>
      </c>
      <c r="M680" s="30">
        <f t="shared" si="46"/>
        <v>0</v>
      </c>
    </row>
    <row r="681" spans="1:13" x14ac:dyDescent="0.25">
      <c r="A681" s="26" t="s">
        <v>1447</v>
      </c>
      <c r="B681" s="25" t="s">
        <v>1405</v>
      </c>
      <c r="C681" s="26" t="str">
        <f t="shared" si="44"/>
        <v>J3306</v>
      </c>
      <c r="D681" s="26">
        <v>1</v>
      </c>
      <c r="E681" s="75" t="s">
        <v>787</v>
      </c>
      <c r="F681" s="27" t="s">
        <v>1253</v>
      </c>
      <c r="G681" s="39" t="s">
        <v>796</v>
      </c>
      <c r="H681" s="40">
        <v>426440001</v>
      </c>
      <c r="I681" s="80">
        <v>0</v>
      </c>
      <c r="J681" s="46">
        <v>44.198300000000003</v>
      </c>
      <c r="K681" s="29">
        <f t="shared" si="43"/>
        <v>0</v>
      </c>
      <c r="L681" s="28">
        <f t="shared" si="45"/>
        <v>51.270028000000003</v>
      </c>
      <c r="M681" s="30">
        <f t="shared" si="46"/>
        <v>0</v>
      </c>
    </row>
    <row r="682" spans="1:13" x14ac:dyDescent="0.25">
      <c r="A682" s="26" t="s">
        <v>1447</v>
      </c>
      <c r="B682" s="25" t="s">
        <v>1405</v>
      </c>
      <c r="C682" s="26" t="str">
        <f t="shared" si="44"/>
        <v>J3306</v>
      </c>
      <c r="D682" s="26">
        <v>2</v>
      </c>
      <c r="E682" s="75" t="s">
        <v>787</v>
      </c>
      <c r="F682" s="27" t="s">
        <v>1233</v>
      </c>
      <c r="G682" s="39" t="s">
        <v>791</v>
      </c>
      <c r="H682" s="40">
        <v>426440002</v>
      </c>
      <c r="I682" s="80">
        <v>0</v>
      </c>
      <c r="J682" s="46">
        <v>44.198300000000003</v>
      </c>
      <c r="K682" s="29">
        <f t="shared" si="43"/>
        <v>0</v>
      </c>
      <c r="L682" s="28">
        <f t="shared" si="45"/>
        <v>51.270028000000003</v>
      </c>
      <c r="M682" s="30">
        <f t="shared" si="46"/>
        <v>0</v>
      </c>
    </row>
    <row r="683" spans="1:13" x14ac:dyDescent="0.25">
      <c r="A683" s="26" t="s">
        <v>1447</v>
      </c>
      <c r="B683" s="25" t="s">
        <v>1405</v>
      </c>
      <c r="C683" s="26" t="str">
        <f t="shared" si="44"/>
        <v>J3306</v>
      </c>
      <c r="D683" s="26">
        <v>3</v>
      </c>
      <c r="E683" s="75" t="s">
        <v>787</v>
      </c>
      <c r="F683" s="27" t="s">
        <v>1234</v>
      </c>
      <c r="G683" s="39" t="s">
        <v>811</v>
      </c>
      <c r="H683" s="40">
        <v>426440003</v>
      </c>
      <c r="I683" s="80">
        <v>0</v>
      </c>
      <c r="J683" s="46">
        <v>44.198300000000003</v>
      </c>
      <c r="K683" s="29">
        <f t="shared" si="43"/>
        <v>0</v>
      </c>
      <c r="L683" s="28">
        <f t="shared" si="45"/>
        <v>51.270028000000003</v>
      </c>
      <c r="M683" s="30">
        <f t="shared" si="46"/>
        <v>0</v>
      </c>
    </row>
    <row r="684" spans="1:13" x14ac:dyDescent="0.25">
      <c r="A684" s="26" t="s">
        <v>1447</v>
      </c>
      <c r="B684" s="25" t="s">
        <v>1405</v>
      </c>
      <c r="C684" s="26" t="str">
        <f t="shared" si="44"/>
        <v>J3306</v>
      </c>
      <c r="D684" s="26">
        <v>4</v>
      </c>
      <c r="E684" s="75" t="s">
        <v>787</v>
      </c>
      <c r="F684" s="27" t="s">
        <v>1235</v>
      </c>
      <c r="G684" s="39" t="s">
        <v>806</v>
      </c>
      <c r="H684" s="40">
        <v>426440004</v>
      </c>
      <c r="I684" s="80">
        <v>0</v>
      </c>
      <c r="J684" s="46">
        <v>44.198300000000003</v>
      </c>
      <c r="K684" s="29">
        <f t="shared" si="43"/>
        <v>0</v>
      </c>
      <c r="L684" s="28">
        <f t="shared" si="45"/>
        <v>51.270028000000003</v>
      </c>
      <c r="M684" s="30">
        <f t="shared" si="46"/>
        <v>0</v>
      </c>
    </row>
    <row r="685" spans="1:13" x14ac:dyDescent="0.25">
      <c r="A685" s="26" t="s">
        <v>1447</v>
      </c>
      <c r="B685" s="25" t="s">
        <v>1405</v>
      </c>
      <c r="C685" s="26" t="str">
        <f t="shared" si="44"/>
        <v>J3306</v>
      </c>
      <c r="D685" s="26">
        <v>5</v>
      </c>
      <c r="E685" s="75" t="s">
        <v>787</v>
      </c>
      <c r="F685" s="27" t="s">
        <v>1236</v>
      </c>
      <c r="G685" s="39" t="s">
        <v>801</v>
      </c>
      <c r="H685" s="40">
        <v>426440005</v>
      </c>
      <c r="I685" s="80">
        <v>0</v>
      </c>
      <c r="J685" s="46">
        <v>44.198300000000003</v>
      </c>
      <c r="K685" s="29">
        <f t="shared" si="43"/>
        <v>0</v>
      </c>
      <c r="L685" s="28">
        <f t="shared" si="45"/>
        <v>51.270028000000003</v>
      </c>
      <c r="M685" s="30">
        <f t="shared" si="46"/>
        <v>0</v>
      </c>
    </row>
    <row r="686" spans="1:13" x14ac:dyDescent="0.25">
      <c r="A686" s="26" t="s">
        <v>1447</v>
      </c>
      <c r="B686" s="25" t="s">
        <v>1405</v>
      </c>
      <c r="C686" s="26" t="str">
        <f t="shared" si="44"/>
        <v>J2714</v>
      </c>
      <c r="D686" s="26">
        <v>1</v>
      </c>
      <c r="E686" s="75" t="s">
        <v>813</v>
      </c>
      <c r="F686" s="27" t="s">
        <v>1253</v>
      </c>
      <c r="G686" s="39" t="s">
        <v>794</v>
      </c>
      <c r="H686" s="40">
        <v>426438001</v>
      </c>
      <c r="I686" s="80">
        <v>0</v>
      </c>
      <c r="J686" s="46">
        <v>44.198300000000003</v>
      </c>
      <c r="K686" s="29">
        <f t="shared" si="43"/>
        <v>0</v>
      </c>
      <c r="L686" s="28">
        <f t="shared" si="45"/>
        <v>51.270028000000003</v>
      </c>
      <c r="M686" s="30">
        <f t="shared" si="46"/>
        <v>0</v>
      </c>
    </row>
    <row r="687" spans="1:13" x14ac:dyDescent="0.25">
      <c r="A687" s="26" t="s">
        <v>1447</v>
      </c>
      <c r="B687" s="25" t="s">
        <v>1405</v>
      </c>
      <c r="C687" s="26" t="str">
        <f t="shared" si="44"/>
        <v>J2714</v>
      </c>
      <c r="D687" s="26">
        <v>2</v>
      </c>
      <c r="E687" s="75" t="s">
        <v>813</v>
      </c>
      <c r="F687" s="27" t="s">
        <v>1233</v>
      </c>
      <c r="G687" s="39" t="s">
        <v>789</v>
      </c>
      <c r="H687" s="40">
        <v>426438002</v>
      </c>
      <c r="I687" s="80">
        <v>0</v>
      </c>
      <c r="J687" s="46">
        <v>44.198300000000003</v>
      </c>
      <c r="K687" s="29">
        <f t="shared" si="43"/>
        <v>0</v>
      </c>
      <c r="L687" s="28">
        <f t="shared" si="45"/>
        <v>51.270028000000003</v>
      </c>
      <c r="M687" s="30">
        <f t="shared" si="46"/>
        <v>0</v>
      </c>
    </row>
    <row r="688" spans="1:13" x14ac:dyDescent="0.25">
      <c r="A688" s="26" t="s">
        <v>1447</v>
      </c>
      <c r="B688" s="25" t="s">
        <v>1405</v>
      </c>
      <c r="C688" s="26" t="str">
        <f t="shared" si="44"/>
        <v>J2714</v>
      </c>
      <c r="D688" s="26">
        <v>3</v>
      </c>
      <c r="E688" s="75" t="s">
        <v>813</v>
      </c>
      <c r="F688" s="27" t="s">
        <v>1234</v>
      </c>
      <c r="G688" s="39" t="s">
        <v>809</v>
      </c>
      <c r="H688" s="40">
        <v>426438003</v>
      </c>
      <c r="I688" s="80">
        <v>0</v>
      </c>
      <c r="J688" s="46">
        <v>44.198300000000003</v>
      </c>
      <c r="K688" s="29">
        <f t="shared" si="43"/>
        <v>0</v>
      </c>
      <c r="L688" s="28">
        <f t="shared" si="45"/>
        <v>51.270028000000003</v>
      </c>
      <c r="M688" s="30">
        <f t="shared" si="46"/>
        <v>0</v>
      </c>
    </row>
    <row r="689" spans="1:13" x14ac:dyDescent="0.25">
      <c r="A689" s="26" t="s">
        <v>1447</v>
      </c>
      <c r="B689" s="25" t="s">
        <v>1405</v>
      </c>
      <c r="C689" s="26" t="str">
        <f t="shared" si="44"/>
        <v>J2714</v>
      </c>
      <c r="D689" s="26">
        <v>4</v>
      </c>
      <c r="E689" s="75" t="s">
        <v>813</v>
      </c>
      <c r="F689" s="27" t="s">
        <v>1235</v>
      </c>
      <c r="G689" s="39" t="s">
        <v>804</v>
      </c>
      <c r="H689" s="40">
        <v>426438004</v>
      </c>
      <c r="I689" s="80">
        <v>0</v>
      </c>
      <c r="J689" s="46">
        <v>44.198300000000003</v>
      </c>
      <c r="K689" s="29">
        <f t="shared" si="43"/>
        <v>0</v>
      </c>
      <c r="L689" s="28">
        <f t="shared" si="45"/>
        <v>51.270028000000003</v>
      </c>
      <c r="M689" s="30">
        <f t="shared" si="46"/>
        <v>0</v>
      </c>
    </row>
    <row r="690" spans="1:13" x14ac:dyDescent="0.25">
      <c r="A690" s="26" t="s">
        <v>1447</v>
      </c>
      <c r="B690" s="25" t="s">
        <v>1405</v>
      </c>
      <c r="C690" s="26" t="str">
        <f t="shared" si="44"/>
        <v>J2714</v>
      </c>
      <c r="D690" s="26">
        <v>5</v>
      </c>
      <c r="E690" s="75" t="s">
        <v>813</v>
      </c>
      <c r="F690" s="27" t="s">
        <v>1236</v>
      </c>
      <c r="G690" s="39" t="s">
        <v>799</v>
      </c>
      <c r="H690" s="40">
        <v>426438005</v>
      </c>
      <c r="I690" s="80">
        <v>0</v>
      </c>
      <c r="J690" s="46">
        <v>44.198300000000003</v>
      </c>
      <c r="K690" s="29">
        <f t="shared" si="43"/>
        <v>0</v>
      </c>
      <c r="L690" s="28">
        <f t="shared" si="45"/>
        <v>51.270028000000003</v>
      </c>
      <c r="M690" s="30">
        <f t="shared" si="46"/>
        <v>0</v>
      </c>
    </row>
    <row r="691" spans="1:13" ht="24" x14ac:dyDescent="0.25">
      <c r="A691" s="26" t="s">
        <v>1447</v>
      </c>
      <c r="B691" s="25" t="s">
        <v>1405</v>
      </c>
      <c r="C691" s="26" t="str">
        <f t="shared" si="44"/>
        <v>F5116</v>
      </c>
      <c r="D691" s="26">
        <v>1</v>
      </c>
      <c r="E691" s="75" t="s">
        <v>669</v>
      </c>
      <c r="F691" s="27" t="s">
        <v>1253</v>
      </c>
      <c r="G691" s="39" t="s">
        <v>793</v>
      </c>
      <c r="H691" s="40">
        <v>445513001</v>
      </c>
      <c r="I691" s="80">
        <v>0</v>
      </c>
      <c r="J691" s="46">
        <v>44.198300000000003</v>
      </c>
      <c r="K691" s="29">
        <f t="shared" si="43"/>
        <v>0</v>
      </c>
      <c r="L691" s="28">
        <f t="shared" si="45"/>
        <v>51.270028000000003</v>
      </c>
      <c r="M691" s="30">
        <f t="shared" si="46"/>
        <v>0</v>
      </c>
    </row>
    <row r="692" spans="1:13" ht="24" x14ac:dyDescent="0.25">
      <c r="A692" s="26" t="s">
        <v>1447</v>
      </c>
      <c r="B692" s="25" t="s">
        <v>1405</v>
      </c>
      <c r="C692" s="26" t="str">
        <f t="shared" si="44"/>
        <v>F5116</v>
      </c>
      <c r="D692" s="26">
        <v>2</v>
      </c>
      <c r="E692" s="75" t="s">
        <v>669</v>
      </c>
      <c r="F692" s="27" t="s">
        <v>1233</v>
      </c>
      <c r="G692" s="39" t="s">
        <v>788</v>
      </c>
      <c r="H692" s="40">
        <v>445513002</v>
      </c>
      <c r="I692" s="80">
        <v>0</v>
      </c>
      <c r="J692" s="46">
        <v>44.198300000000003</v>
      </c>
      <c r="K692" s="29">
        <f t="shared" si="43"/>
        <v>0</v>
      </c>
      <c r="L692" s="28">
        <f t="shared" si="45"/>
        <v>51.270028000000003</v>
      </c>
      <c r="M692" s="30">
        <f t="shared" si="46"/>
        <v>0</v>
      </c>
    </row>
    <row r="693" spans="1:13" ht="24" x14ac:dyDescent="0.25">
      <c r="A693" s="26" t="s">
        <v>1447</v>
      </c>
      <c r="B693" s="25" t="s">
        <v>1405</v>
      </c>
      <c r="C693" s="26" t="str">
        <f t="shared" si="44"/>
        <v>F5116</v>
      </c>
      <c r="D693" s="26">
        <v>3</v>
      </c>
      <c r="E693" s="75" t="s">
        <v>669</v>
      </c>
      <c r="F693" s="27" t="s">
        <v>1234</v>
      </c>
      <c r="G693" s="39" t="s">
        <v>808</v>
      </c>
      <c r="H693" s="40">
        <v>445513003</v>
      </c>
      <c r="I693" s="80">
        <v>0</v>
      </c>
      <c r="J693" s="46">
        <v>44.198300000000003</v>
      </c>
      <c r="K693" s="29">
        <f t="shared" si="43"/>
        <v>0</v>
      </c>
      <c r="L693" s="28">
        <f t="shared" si="45"/>
        <v>51.270028000000003</v>
      </c>
      <c r="M693" s="30">
        <f t="shared" si="46"/>
        <v>0</v>
      </c>
    </row>
    <row r="694" spans="1:13" ht="24" x14ac:dyDescent="0.25">
      <c r="A694" s="26" t="s">
        <v>1447</v>
      </c>
      <c r="B694" s="25" t="s">
        <v>1405</v>
      </c>
      <c r="C694" s="26" t="str">
        <f t="shared" si="44"/>
        <v>F5116</v>
      </c>
      <c r="D694" s="26">
        <v>4</v>
      </c>
      <c r="E694" s="75" t="s">
        <v>669</v>
      </c>
      <c r="F694" s="27" t="s">
        <v>1235</v>
      </c>
      <c r="G694" s="39" t="s">
        <v>803</v>
      </c>
      <c r="H694" s="40">
        <v>445513004</v>
      </c>
      <c r="I694" s="80">
        <v>0</v>
      </c>
      <c r="J694" s="46">
        <v>44.198300000000003</v>
      </c>
      <c r="K694" s="29">
        <f t="shared" si="43"/>
        <v>0</v>
      </c>
      <c r="L694" s="28">
        <f t="shared" si="45"/>
        <v>51.270028000000003</v>
      </c>
      <c r="M694" s="30">
        <f t="shared" si="46"/>
        <v>0</v>
      </c>
    </row>
    <row r="695" spans="1:13" ht="24" x14ac:dyDescent="0.25">
      <c r="A695" s="26" t="s">
        <v>1447</v>
      </c>
      <c r="B695" s="25" t="s">
        <v>1405</v>
      </c>
      <c r="C695" s="26" t="str">
        <f t="shared" si="44"/>
        <v>F5116</v>
      </c>
      <c r="D695" s="26">
        <v>5</v>
      </c>
      <c r="E695" s="75" t="s">
        <v>669</v>
      </c>
      <c r="F695" s="27" t="s">
        <v>1236</v>
      </c>
      <c r="G695" s="39" t="s">
        <v>798</v>
      </c>
      <c r="H695" s="40">
        <v>445513005</v>
      </c>
      <c r="I695" s="80">
        <v>0</v>
      </c>
      <c r="J695" s="46">
        <v>44.198300000000003</v>
      </c>
      <c r="K695" s="29">
        <f t="shared" si="43"/>
        <v>0</v>
      </c>
      <c r="L695" s="28">
        <f t="shared" si="45"/>
        <v>51.270028000000003</v>
      </c>
      <c r="M695" s="30">
        <f t="shared" si="46"/>
        <v>0</v>
      </c>
    </row>
    <row r="696" spans="1:13" x14ac:dyDescent="0.25">
      <c r="A696" s="26" t="s">
        <v>1447</v>
      </c>
      <c r="B696" s="25" t="s">
        <v>1405</v>
      </c>
      <c r="C696" s="26" t="str">
        <f t="shared" si="44"/>
        <v>J3610</v>
      </c>
      <c r="D696" s="26">
        <v>1</v>
      </c>
      <c r="E696" s="75" t="s">
        <v>814</v>
      </c>
      <c r="F696" s="27" t="s">
        <v>1253</v>
      </c>
      <c r="G696" s="39" t="s">
        <v>797</v>
      </c>
      <c r="H696" s="40">
        <v>426441001</v>
      </c>
      <c r="I696" s="80">
        <v>0</v>
      </c>
      <c r="J696" s="46">
        <v>44.198300000000003</v>
      </c>
      <c r="K696" s="29">
        <f t="shared" si="43"/>
        <v>0</v>
      </c>
      <c r="L696" s="28">
        <f t="shared" si="45"/>
        <v>51.270028000000003</v>
      </c>
      <c r="M696" s="30">
        <f t="shared" si="46"/>
        <v>0</v>
      </c>
    </row>
    <row r="697" spans="1:13" x14ac:dyDescent="0.25">
      <c r="A697" s="26" t="s">
        <v>1447</v>
      </c>
      <c r="B697" s="25" t="s">
        <v>1405</v>
      </c>
      <c r="C697" s="26" t="str">
        <f t="shared" si="44"/>
        <v>J3610</v>
      </c>
      <c r="D697" s="26">
        <v>2</v>
      </c>
      <c r="E697" s="75" t="s">
        <v>814</v>
      </c>
      <c r="F697" s="27" t="s">
        <v>1233</v>
      </c>
      <c r="G697" s="39" t="s">
        <v>792</v>
      </c>
      <c r="H697" s="40">
        <v>426441002</v>
      </c>
      <c r="I697" s="80">
        <v>0</v>
      </c>
      <c r="J697" s="46">
        <v>44.198300000000003</v>
      </c>
      <c r="K697" s="29">
        <f t="shared" si="43"/>
        <v>0</v>
      </c>
      <c r="L697" s="28">
        <f t="shared" si="45"/>
        <v>51.270028000000003</v>
      </c>
      <c r="M697" s="30">
        <f t="shared" si="46"/>
        <v>0</v>
      </c>
    </row>
    <row r="698" spans="1:13" x14ac:dyDescent="0.25">
      <c r="A698" s="26" t="s">
        <v>1447</v>
      </c>
      <c r="B698" s="25" t="s">
        <v>1405</v>
      </c>
      <c r="C698" s="26" t="str">
        <f t="shared" si="44"/>
        <v>J3610</v>
      </c>
      <c r="D698" s="26">
        <v>3</v>
      </c>
      <c r="E698" s="75" t="s">
        <v>814</v>
      </c>
      <c r="F698" s="27" t="s">
        <v>1234</v>
      </c>
      <c r="G698" s="39" t="s">
        <v>812</v>
      </c>
      <c r="H698" s="40">
        <v>426441003</v>
      </c>
      <c r="I698" s="80">
        <v>0</v>
      </c>
      <c r="J698" s="46">
        <v>44.198300000000003</v>
      </c>
      <c r="K698" s="29">
        <f t="shared" ref="K698:K761" si="47">I698*J698</f>
        <v>0</v>
      </c>
      <c r="L698" s="28">
        <f t="shared" si="45"/>
        <v>51.270028000000003</v>
      </c>
      <c r="M698" s="30">
        <f t="shared" si="46"/>
        <v>0</v>
      </c>
    </row>
    <row r="699" spans="1:13" x14ac:dyDescent="0.25">
      <c r="A699" s="26" t="s">
        <v>1447</v>
      </c>
      <c r="B699" s="25" t="s">
        <v>1405</v>
      </c>
      <c r="C699" s="26" t="str">
        <f t="shared" ref="C699:C762" si="48">RIGHT(G699,5)</f>
        <v>J3610</v>
      </c>
      <c r="D699" s="26">
        <v>4</v>
      </c>
      <c r="E699" s="75" t="s">
        <v>814</v>
      </c>
      <c r="F699" s="27" t="s">
        <v>1235</v>
      </c>
      <c r="G699" s="39" t="s">
        <v>807</v>
      </c>
      <c r="H699" s="40">
        <v>426441004</v>
      </c>
      <c r="I699" s="80">
        <v>0</v>
      </c>
      <c r="J699" s="46">
        <v>44.198300000000003</v>
      </c>
      <c r="K699" s="29">
        <f t="shared" si="47"/>
        <v>0</v>
      </c>
      <c r="L699" s="28">
        <f t="shared" ref="L699:L762" si="49">+J699*1.16</f>
        <v>51.270028000000003</v>
      </c>
      <c r="M699" s="30">
        <f t="shared" ref="M699:M762" si="50">+I699*L699</f>
        <v>0</v>
      </c>
    </row>
    <row r="700" spans="1:13" x14ac:dyDescent="0.25">
      <c r="A700" s="26" t="s">
        <v>1447</v>
      </c>
      <c r="B700" s="25" t="s">
        <v>1405</v>
      </c>
      <c r="C700" s="26" t="str">
        <f t="shared" si="48"/>
        <v>J3610</v>
      </c>
      <c r="D700" s="26">
        <v>5</v>
      </c>
      <c r="E700" s="75" t="s">
        <v>814</v>
      </c>
      <c r="F700" s="27" t="s">
        <v>1236</v>
      </c>
      <c r="G700" s="39" t="s">
        <v>802</v>
      </c>
      <c r="H700" s="40">
        <v>426441005</v>
      </c>
      <c r="I700" s="80">
        <v>0</v>
      </c>
      <c r="J700" s="46">
        <v>44.198300000000003</v>
      </c>
      <c r="K700" s="29">
        <f t="shared" si="47"/>
        <v>0</v>
      </c>
      <c r="L700" s="28">
        <f t="shared" si="49"/>
        <v>51.270028000000003</v>
      </c>
      <c r="M700" s="30">
        <f t="shared" si="50"/>
        <v>0</v>
      </c>
    </row>
    <row r="701" spans="1:13" ht="24" x14ac:dyDescent="0.25">
      <c r="A701" s="26" t="s">
        <v>1447</v>
      </c>
      <c r="B701" s="25" t="s">
        <v>1405</v>
      </c>
      <c r="C701" s="26" t="str">
        <f t="shared" si="48"/>
        <v>J3203</v>
      </c>
      <c r="D701" s="26">
        <v>1</v>
      </c>
      <c r="E701" s="75" t="s">
        <v>818</v>
      </c>
      <c r="F701" s="27" t="s">
        <v>1253</v>
      </c>
      <c r="G701" s="39" t="s">
        <v>795</v>
      </c>
      <c r="H701" s="40">
        <v>426439001</v>
      </c>
      <c r="I701" s="80">
        <v>0</v>
      </c>
      <c r="J701" s="46">
        <v>44.198300000000003</v>
      </c>
      <c r="K701" s="29">
        <f t="shared" si="47"/>
        <v>0</v>
      </c>
      <c r="L701" s="28">
        <f t="shared" si="49"/>
        <v>51.270028000000003</v>
      </c>
      <c r="M701" s="30">
        <f t="shared" si="50"/>
        <v>0</v>
      </c>
    </row>
    <row r="702" spans="1:13" ht="24" x14ac:dyDescent="0.25">
      <c r="A702" s="26" t="s">
        <v>1447</v>
      </c>
      <c r="B702" s="25" t="s">
        <v>1405</v>
      </c>
      <c r="C702" s="26" t="str">
        <f t="shared" si="48"/>
        <v>J3203</v>
      </c>
      <c r="D702" s="26">
        <v>2</v>
      </c>
      <c r="E702" s="75" t="s">
        <v>818</v>
      </c>
      <c r="F702" s="27" t="s">
        <v>1233</v>
      </c>
      <c r="G702" s="39" t="s">
        <v>790</v>
      </c>
      <c r="H702" s="40">
        <v>426439002</v>
      </c>
      <c r="I702" s="80">
        <v>0</v>
      </c>
      <c r="J702" s="46">
        <v>44.198300000000003</v>
      </c>
      <c r="K702" s="29">
        <f t="shared" si="47"/>
        <v>0</v>
      </c>
      <c r="L702" s="28">
        <f t="shared" si="49"/>
        <v>51.270028000000003</v>
      </c>
      <c r="M702" s="30">
        <f t="shared" si="50"/>
        <v>0</v>
      </c>
    </row>
    <row r="703" spans="1:13" ht="24" x14ac:dyDescent="0.25">
      <c r="A703" s="26" t="s">
        <v>1447</v>
      </c>
      <c r="B703" s="25" t="s">
        <v>1405</v>
      </c>
      <c r="C703" s="26" t="str">
        <f t="shared" si="48"/>
        <v>J3203</v>
      </c>
      <c r="D703" s="26">
        <v>3</v>
      </c>
      <c r="E703" s="75" t="s">
        <v>818</v>
      </c>
      <c r="F703" s="27" t="s">
        <v>1234</v>
      </c>
      <c r="G703" s="39" t="s">
        <v>810</v>
      </c>
      <c r="H703" s="40">
        <v>426439003</v>
      </c>
      <c r="I703" s="80">
        <v>0</v>
      </c>
      <c r="J703" s="46">
        <v>44.198300000000003</v>
      </c>
      <c r="K703" s="29">
        <f t="shared" si="47"/>
        <v>0</v>
      </c>
      <c r="L703" s="28">
        <f t="shared" si="49"/>
        <v>51.270028000000003</v>
      </c>
      <c r="M703" s="30">
        <f t="shared" si="50"/>
        <v>0</v>
      </c>
    </row>
    <row r="704" spans="1:13" ht="24" x14ac:dyDescent="0.25">
      <c r="A704" s="26" t="s">
        <v>1447</v>
      </c>
      <c r="B704" s="25" t="s">
        <v>1405</v>
      </c>
      <c r="C704" s="26" t="str">
        <f t="shared" si="48"/>
        <v>J3203</v>
      </c>
      <c r="D704" s="26">
        <v>4</v>
      </c>
      <c r="E704" s="75" t="s">
        <v>818</v>
      </c>
      <c r="F704" s="27" t="s">
        <v>1235</v>
      </c>
      <c r="G704" s="39" t="s">
        <v>805</v>
      </c>
      <c r="H704" s="40">
        <v>426439004</v>
      </c>
      <c r="I704" s="80">
        <v>0</v>
      </c>
      <c r="J704" s="46">
        <v>44.198300000000003</v>
      </c>
      <c r="K704" s="29">
        <f t="shared" si="47"/>
        <v>0</v>
      </c>
      <c r="L704" s="28">
        <f t="shared" si="49"/>
        <v>51.270028000000003</v>
      </c>
      <c r="M704" s="30">
        <f t="shared" si="50"/>
        <v>0</v>
      </c>
    </row>
    <row r="705" spans="1:13" ht="24" x14ac:dyDescent="0.25">
      <c r="A705" s="26" t="s">
        <v>1447</v>
      </c>
      <c r="B705" s="25" t="s">
        <v>1405</v>
      </c>
      <c r="C705" s="26" t="str">
        <f t="shared" si="48"/>
        <v>J3203</v>
      </c>
      <c r="D705" s="26">
        <v>5</v>
      </c>
      <c r="E705" s="75" t="s">
        <v>818</v>
      </c>
      <c r="F705" s="27" t="s">
        <v>1236</v>
      </c>
      <c r="G705" s="39" t="s">
        <v>800</v>
      </c>
      <c r="H705" s="40">
        <v>426439005</v>
      </c>
      <c r="I705" s="80">
        <v>0</v>
      </c>
      <c r="J705" s="46">
        <v>44.198300000000003</v>
      </c>
      <c r="K705" s="29">
        <f t="shared" si="47"/>
        <v>0</v>
      </c>
      <c r="L705" s="28">
        <f t="shared" si="49"/>
        <v>51.270028000000003</v>
      </c>
      <c r="M705" s="30">
        <f t="shared" si="50"/>
        <v>0</v>
      </c>
    </row>
    <row r="706" spans="1:13" x14ac:dyDescent="0.25">
      <c r="A706" s="26" t="s">
        <v>1448</v>
      </c>
      <c r="B706" s="25" t="s">
        <v>1406</v>
      </c>
      <c r="C706" s="26" t="str">
        <f t="shared" si="48"/>
        <v>00207</v>
      </c>
      <c r="D706" s="26">
        <v>1</v>
      </c>
      <c r="E706" s="75" t="s">
        <v>447</v>
      </c>
      <c r="F706" s="27" t="s">
        <v>1233</v>
      </c>
      <c r="G706" s="39" t="s">
        <v>72</v>
      </c>
      <c r="H706" s="40">
        <v>416087001</v>
      </c>
      <c r="I706" s="80">
        <v>0</v>
      </c>
      <c r="J706" s="46">
        <v>150</v>
      </c>
      <c r="K706" s="29">
        <f t="shared" si="47"/>
        <v>0</v>
      </c>
      <c r="L706" s="28">
        <f t="shared" si="49"/>
        <v>174</v>
      </c>
      <c r="M706" s="30">
        <f t="shared" si="50"/>
        <v>0</v>
      </c>
    </row>
    <row r="707" spans="1:13" x14ac:dyDescent="0.25">
      <c r="A707" s="26" t="s">
        <v>1448</v>
      </c>
      <c r="B707" s="25" t="s">
        <v>1406</v>
      </c>
      <c r="C707" s="26" t="str">
        <f t="shared" si="48"/>
        <v>00207</v>
      </c>
      <c r="D707" s="26">
        <v>2</v>
      </c>
      <c r="E707" s="75" t="s">
        <v>447</v>
      </c>
      <c r="F707" s="27" t="s">
        <v>1234</v>
      </c>
      <c r="G707" s="39" t="s">
        <v>74</v>
      </c>
      <c r="H707" s="40">
        <v>416087003</v>
      </c>
      <c r="I707" s="80">
        <v>0</v>
      </c>
      <c r="J707" s="46">
        <v>150</v>
      </c>
      <c r="K707" s="29">
        <f t="shared" si="47"/>
        <v>0</v>
      </c>
      <c r="L707" s="28">
        <f t="shared" si="49"/>
        <v>174</v>
      </c>
      <c r="M707" s="30">
        <f t="shared" si="50"/>
        <v>0</v>
      </c>
    </row>
    <row r="708" spans="1:13" x14ac:dyDescent="0.25">
      <c r="A708" s="26" t="s">
        <v>1448</v>
      </c>
      <c r="B708" s="25" t="s">
        <v>1406</v>
      </c>
      <c r="C708" s="26" t="str">
        <f t="shared" si="48"/>
        <v>00207</v>
      </c>
      <c r="D708" s="26">
        <v>3</v>
      </c>
      <c r="E708" s="75" t="s">
        <v>447</v>
      </c>
      <c r="F708" s="27" t="s">
        <v>1235</v>
      </c>
      <c r="G708" s="39" t="s">
        <v>73</v>
      </c>
      <c r="H708" s="40">
        <v>416087002</v>
      </c>
      <c r="I708" s="80">
        <v>0</v>
      </c>
      <c r="J708" s="46">
        <v>150</v>
      </c>
      <c r="K708" s="29">
        <f t="shared" si="47"/>
        <v>0</v>
      </c>
      <c r="L708" s="28">
        <f t="shared" si="49"/>
        <v>174</v>
      </c>
      <c r="M708" s="30">
        <f t="shared" si="50"/>
        <v>0</v>
      </c>
    </row>
    <row r="709" spans="1:13" x14ac:dyDescent="0.25">
      <c r="A709" s="26" t="s">
        <v>1448</v>
      </c>
      <c r="B709" s="25" t="s">
        <v>1406</v>
      </c>
      <c r="C709" s="26" t="str">
        <f t="shared" si="48"/>
        <v>00207</v>
      </c>
      <c r="D709" s="26">
        <v>4</v>
      </c>
      <c r="E709" s="75" t="s">
        <v>447</v>
      </c>
      <c r="F709" s="27" t="s">
        <v>1245</v>
      </c>
      <c r="G709" s="39" t="s">
        <v>75</v>
      </c>
      <c r="H709" s="40">
        <v>416087004</v>
      </c>
      <c r="I709" s="80">
        <v>0</v>
      </c>
      <c r="J709" s="46">
        <v>150</v>
      </c>
      <c r="K709" s="29">
        <f t="shared" si="47"/>
        <v>0</v>
      </c>
      <c r="L709" s="28">
        <f t="shared" si="49"/>
        <v>174</v>
      </c>
      <c r="M709" s="30">
        <f t="shared" si="50"/>
        <v>0</v>
      </c>
    </row>
    <row r="710" spans="1:13" x14ac:dyDescent="0.25">
      <c r="A710" s="26" t="s">
        <v>1448</v>
      </c>
      <c r="B710" s="25" t="s">
        <v>1406</v>
      </c>
      <c r="C710" s="26" t="str">
        <f t="shared" si="48"/>
        <v>00207</v>
      </c>
      <c r="D710" s="26">
        <v>5</v>
      </c>
      <c r="E710" s="75" t="s">
        <v>447</v>
      </c>
      <c r="F710" s="27" t="s">
        <v>1254</v>
      </c>
      <c r="G710" s="39" t="s">
        <v>76</v>
      </c>
      <c r="H710" s="40">
        <v>416087005</v>
      </c>
      <c r="I710" s="80">
        <v>0</v>
      </c>
      <c r="J710" s="46">
        <v>150</v>
      </c>
      <c r="K710" s="29">
        <f t="shared" si="47"/>
        <v>0</v>
      </c>
      <c r="L710" s="28">
        <f t="shared" si="49"/>
        <v>174</v>
      </c>
      <c r="M710" s="30">
        <f t="shared" si="50"/>
        <v>0</v>
      </c>
    </row>
    <row r="711" spans="1:13" x14ac:dyDescent="0.25">
      <c r="A711" s="26" t="s">
        <v>1448</v>
      </c>
      <c r="B711" s="25" t="s">
        <v>1406</v>
      </c>
      <c r="C711" s="26" t="str">
        <f t="shared" si="48"/>
        <v>01549</v>
      </c>
      <c r="D711" s="26">
        <v>1</v>
      </c>
      <c r="E711" s="75" t="s">
        <v>448</v>
      </c>
      <c r="F711" s="27" t="s">
        <v>1233</v>
      </c>
      <c r="G711" s="39" t="s">
        <v>77</v>
      </c>
      <c r="H711" s="40">
        <v>416087006</v>
      </c>
      <c r="I711" s="80">
        <v>0</v>
      </c>
      <c r="J711" s="46">
        <v>150</v>
      </c>
      <c r="K711" s="29">
        <f t="shared" si="47"/>
        <v>0</v>
      </c>
      <c r="L711" s="28">
        <f t="shared" si="49"/>
        <v>174</v>
      </c>
      <c r="M711" s="30">
        <f t="shared" si="50"/>
        <v>0</v>
      </c>
    </row>
    <row r="712" spans="1:13" x14ac:dyDescent="0.25">
      <c r="A712" s="26" t="s">
        <v>1448</v>
      </c>
      <c r="B712" s="25" t="s">
        <v>1406</v>
      </c>
      <c r="C712" s="26" t="str">
        <f t="shared" si="48"/>
        <v>01549</v>
      </c>
      <c r="D712" s="26">
        <v>2</v>
      </c>
      <c r="E712" s="75" t="s">
        <v>448</v>
      </c>
      <c r="F712" s="27" t="s">
        <v>1234</v>
      </c>
      <c r="G712" s="39" t="s">
        <v>79</v>
      </c>
      <c r="H712" s="40">
        <v>416087008</v>
      </c>
      <c r="I712" s="80">
        <v>0</v>
      </c>
      <c r="J712" s="46">
        <v>150</v>
      </c>
      <c r="K712" s="29">
        <f t="shared" si="47"/>
        <v>0</v>
      </c>
      <c r="L712" s="28">
        <f t="shared" si="49"/>
        <v>174</v>
      </c>
      <c r="M712" s="30">
        <f t="shared" si="50"/>
        <v>0</v>
      </c>
    </row>
    <row r="713" spans="1:13" x14ac:dyDescent="0.25">
      <c r="A713" s="26" t="s">
        <v>1448</v>
      </c>
      <c r="B713" s="25" t="s">
        <v>1406</v>
      </c>
      <c r="C713" s="26" t="str">
        <f t="shared" si="48"/>
        <v>01549</v>
      </c>
      <c r="D713" s="26">
        <v>3</v>
      </c>
      <c r="E713" s="75" t="s">
        <v>448</v>
      </c>
      <c r="F713" s="27" t="s">
        <v>1235</v>
      </c>
      <c r="G713" s="39" t="s">
        <v>78</v>
      </c>
      <c r="H713" s="40">
        <v>416087007</v>
      </c>
      <c r="I713" s="80">
        <v>0</v>
      </c>
      <c r="J713" s="46">
        <v>150</v>
      </c>
      <c r="K713" s="29">
        <f t="shared" si="47"/>
        <v>0</v>
      </c>
      <c r="L713" s="28">
        <f t="shared" si="49"/>
        <v>174</v>
      </c>
      <c r="M713" s="30">
        <f t="shared" si="50"/>
        <v>0</v>
      </c>
    </row>
    <row r="714" spans="1:13" x14ac:dyDescent="0.25">
      <c r="A714" s="26" t="s">
        <v>1448</v>
      </c>
      <c r="B714" s="25" t="s">
        <v>1406</v>
      </c>
      <c r="C714" s="26" t="str">
        <f t="shared" si="48"/>
        <v>01549</v>
      </c>
      <c r="D714" s="26">
        <v>4</v>
      </c>
      <c r="E714" s="75" t="s">
        <v>448</v>
      </c>
      <c r="F714" s="27" t="s">
        <v>1245</v>
      </c>
      <c r="G714" s="39" t="s">
        <v>80</v>
      </c>
      <c r="H714" s="40">
        <v>416087009</v>
      </c>
      <c r="I714" s="80">
        <v>0</v>
      </c>
      <c r="J714" s="46">
        <v>150</v>
      </c>
      <c r="K714" s="29">
        <f t="shared" si="47"/>
        <v>0</v>
      </c>
      <c r="L714" s="28">
        <f t="shared" si="49"/>
        <v>174</v>
      </c>
      <c r="M714" s="30">
        <f t="shared" si="50"/>
        <v>0</v>
      </c>
    </row>
    <row r="715" spans="1:13" x14ac:dyDescent="0.25">
      <c r="A715" s="26" t="s">
        <v>1448</v>
      </c>
      <c r="B715" s="25" t="s">
        <v>1406</v>
      </c>
      <c r="C715" s="26" t="str">
        <f t="shared" si="48"/>
        <v>01549</v>
      </c>
      <c r="D715" s="26">
        <v>5</v>
      </c>
      <c r="E715" s="75" t="s">
        <v>448</v>
      </c>
      <c r="F715" s="27" t="s">
        <v>1254</v>
      </c>
      <c r="G715" s="39" t="s">
        <v>81</v>
      </c>
      <c r="H715" s="40">
        <v>416087010</v>
      </c>
      <c r="I715" s="80">
        <v>0</v>
      </c>
      <c r="J715" s="46">
        <v>150</v>
      </c>
      <c r="K715" s="29">
        <f t="shared" si="47"/>
        <v>0</v>
      </c>
      <c r="L715" s="28">
        <f t="shared" si="49"/>
        <v>174</v>
      </c>
      <c r="M715" s="30">
        <f t="shared" si="50"/>
        <v>0</v>
      </c>
    </row>
    <row r="716" spans="1:13" x14ac:dyDescent="0.25">
      <c r="A716" s="26" t="s">
        <v>1449</v>
      </c>
      <c r="B716" s="25" t="s">
        <v>1407</v>
      </c>
      <c r="C716" s="26" t="str">
        <f t="shared" si="48"/>
        <v>00207</v>
      </c>
      <c r="D716" s="26">
        <v>1</v>
      </c>
      <c r="E716" s="75" t="s">
        <v>447</v>
      </c>
      <c r="F716" s="27" t="s">
        <v>1233</v>
      </c>
      <c r="G716" s="39" t="s">
        <v>82</v>
      </c>
      <c r="H716" s="40">
        <v>416088001</v>
      </c>
      <c r="I716" s="80">
        <v>0</v>
      </c>
      <c r="J716" s="46">
        <v>180</v>
      </c>
      <c r="K716" s="29">
        <f t="shared" si="47"/>
        <v>0</v>
      </c>
      <c r="L716" s="28">
        <f t="shared" si="49"/>
        <v>208.79999999999998</v>
      </c>
      <c r="M716" s="30">
        <f t="shared" si="50"/>
        <v>0</v>
      </c>
    </row>
    <row r="717" spans="1:13" x14ac:dyDescent="0.25">
      <c r="A717" s="26" t="s">
        <v>1449</v>
      </c>
      <c r="B717" s="25" t="s">
        <v>1407</v>
      </c>
      <c r="C717" s="26" t="str">
        <f t="shared" si="48"/>
        <v>00207</v>
      </c>
      <c r="D717" s="26">
        <v>2</v>
      </c>
      <c r="E717" s="75" t="s">
        <v>447</v>
      </c>
      <c r="F717" s="27" t="s">
        <v>1234</v>
      </c>
      <c r="G717" s="39" t="s">
        <v>84</v>
      </c>
      <c r="H717" s="40">
        <v>416088003</v>
      </c>
      <c r="I717" s="80">
        <v>0</v>
      </c>
      <c r="J717" s="46">
        <v>180</v>
      </c>
      <c r="K717" s="29">
        <f t="shared" si="47"/>
        <v>0</v>
      </c>
      <c r="L717" s="28">
        <f t="shared" si="49"/>
        <v>208.79999999999998</v>
      </c>
      <c r="M717" s="30">
        <f t="shared" si="50"/>
        <v>0</v>
      </c>
    </row>
    <row r="718" spans="1:13" x14ac:dyDescent="0.25">
      <c r="A718" s="26" t="s">
        <v>1449</v>
      </c>
      <c r="B718" s="25" t="s">
        <v>1407</v>
      </c>
      <c r="C718" s="26" t="str">
        <f t="shared" si="48"/>
        <v>00207</v>
      </c>
      <c r="D718" s="26">
        <v>3</v>
      </c>
      <c r="E718" s="75" t="s">
        <v>447</v>
      </c>
      <c r="F718" s="27" t="s">
        <v>1235</v>
      </c>
      <c r="G718" s="39" t="s">
        <v>83</v>
      </c>
      <c r="H718" s="40">
        <v>416088002</v>
      </c>
      <c r="I718" s="80">
        <v>0</v>
      </c>
      <c r="J718" s="46">
        <v>180</v>
      </c>
      <c r="K718" s="29">
        <f t="shared" si="47"/>
        <v>0</v>
      </c>
      <c r="L718" s="28">
        <f t="shared" si="49"/>
        <v>208.79999999999998</v>
      </c>
      <c r="M718" s="30">
        <f t="shared" si="50"/>
        <v>0</v>
      </c>
    </row>
    <row r="719" spans="1:13" x14ac:dyDescent="0.25">
      <c r="A719" s="26" t="s">
        <v>1449</v>
      </c>
      <c r="B719" s="25" t="s">
        <v>1407</v>
      </c>
      <c r="C719" s="26" t="str">
        <f t="shared" si="48"/>
        <v>00207</v>
      </c>
      <c r="D719" s="26">
        <v>4</v>
      </c>
      <c r="E719" s="75" t="s">
        <v>447</v>
      </c>
      <c r="F719" s="27" t="s">
        <v>1245</v>
      </c>
      <c r="G719" s="39" t="s">
        <v>85</v>
      </c>
      <c r="H719" s="40">
        <v>416088004</v>
      </c>
      <c r="I719" s="80">
        <v>0</v>
      </c>
      <c r="J719" s="46">
        <v>180</v>
      </c>
      <c r="K719" s="29">
        <f t="shared" si="47"/>
        <v>0</v>
      </c>
      <c r="L719" s="28">
        <f t="shared" si="49"/>
        <v>208.79999999999998</v>
      </c>
      <c r="M719" s="30">
        <f t="shared" si="50"/>
        <v>0</v>
      </c>
    </row>
    <row r="720" spans="1:13" x14ac:dyDescent="0.25">
      <c r="A720" s="26" t="s">
        <v>1449</v>
      </c>
      <c r="B720" s="25" t="s">
        <v>1407</v>
      </c>
      <c r="C720" s="26" t="str">
        <f t="shared" si="48"/>
        <v>00207</v>
      </c>
      <c r="D720" s="26">
        <v>5</v>
      </c>
      <c r="E720" s="75" t="s">
        <v>447</v>
      </c>
      <c r="F720" s="27" t="s">
        <v>1254</v>
      </c>
      <c r="G720" s="39" t="s">
        <v>86</v>
      </c>
      <c r="H720" s="40">
        <v>416088005</v>
      </c>
      <c r="I720" s="80">
        <v>0</v>
      </c>
      <c r="J720" s="46">
        <v>180</v>
      </c>
      <c r="K720" s="29">
        <f t="shared" si="47"/>
        <v>0</v>
      </c>
      <c r="L720" s="28">
        <f t="shared" si="49"/>
        <v>208.79999999999998</v>
      </c>
      <c r="M720" s="30">
        <f t="shared" si="50"/>
        <v>0</v>
      </c>
    </row>
    <row r="721" spans="1:13" x14ac:dyDescent="0.25">
      <c r="A721" s="26" t="s">
        <v>1449</v>
      </c>
      <c r="B721" s="25" t="s">
        <v>1407</v>
      </c>
      <c r="C721" s="26" t="str">
        <f t="shared" si="48"/>
        <v>01549</v>
      </c>
      <c r="D721" s="26">
        <v>1</v>
      </c>
      <c r="E721" s="75" t="s">
        <v>448</v>
      </c>
      <c r="F721" s="27" t="s">
        <v>1233</v>
      </c>
      <c r="G721" s="39" t="s">
        <v>87</v>
      </c>
      <c r="H721" s="40">
        <v>416088006</v>
      </c>
      <c r="I721" s="80">
        <v>0</v>
      </c>
      <c r="J721" s="46">
        <v>180</v>
      </c>
      <c r="K721" s="29">
        <f t="shared" si="47"/>
        <v>0</v>
      </c>
      <c r="L721" s="28">
        <f t="shared" si="49"/>
        <v>208.79999999999998</v>
      </c>
      <c r="M721" s="30">
        <f t="shared" si="50"/>
        <v>0</v>
      </c>
    </row>
    <row r="722" spans="1:13" x14ac:dyDescent="0.25">
      <c r="A722" s="26" t="s">
        <v>1449</v>
      </c>
      <c r="B722" s="25" t="s">
        <v>1407</v>
      </c>
      <c r="C722" s="26" t="str">
        <f t="shared" si="48"/>
        <v>01549</v>
      </c>
      <c r="D722" s="26">
        <v>2</v>
      </c>
      <c r="E722" s="75" t="s">
        <v>448</v>
      </c>
      <c r="F722" s="27" t="s">
        <v>1234</v>
      </c>
      <c r="G722" s="39" t="s">
        <v>89</v>
      </c>
      <c r="H722" s="40">
        <v>416088008</v>
      </c>
      <c r="I722" s="80">
        <v>0</v>
      </c>
      <c r="J722" s="46">
        <v>180</v>
      </c>
      <c r="K722" s="29">
        <f t="shared" si="47"/>
        <v>0</v>
      </c>
      <c r="L722" s="28">
        <f t="shared" si="49"/>
        <v>208.79999999999998</v>
      </c>
      <c r="M722" s="30">
        <f t="shared" si="50"/>
        <v>0</v>
      </c>
    </row>
    <row r="723" spans="1:13" x14ac:dyDescent="0.25">
      <c r="A723" s="26" t="s">
        <v>1449</v>
      </c>
      <c r="B723" s="25" t="s">
        <v>1407</v>
      </c>
      <c r="C723" s="26" t="str">
        <f t="shared" si="48"/>
        <v>01549</v>
      </c>
      <c r="D723" s="26">
        <v>3</v>
      </c>
      <c r="E723" s="75" t="s">
        <v>448</v>
      </c>
      <c r="F723" s="27" t="s">
        <v>1235</v>
      </c>
      <c r="G723" s="39" t="s">
        <v>88</v>
      </c>
      <c r="H723" s="40">
        <v>416088007</v>
      </c>
      <c r="I723" s="80">
        <v>0</v>
      </c>
      <c r="J723" s="46">
        <v>180</v>
      </c>
      <c r="K723" s="29">
        <f t="shared" si="47"/>
        <v>0</v>
      </c>
      <c r="L723" s="28">
        <f t="shared" si="49"/>
        <v>208.79999999999998</v>
      </c>
      <c r="M723" s="30">
        <f t="shared" si="50"/>
        <v>0</v>
      </c>
    </row>
    <row r="724" spans="1:13" x14ac:dyDescent="0.25">
      <c r="A724" s="26" t="s">
        <v>1449</v>
      </c>
      <c r="B724" s="25" t="s">
        <v>1407</v>
      </c>
      <c r="C724" s="26" t="str">
        <f t="shared" si="48"/>
        <v>01549</v>
      </c>
      <c r="D724" s="26">
        <v>4</v>
      </c>
      <c r="E724" s="75" t="s">
        <v>448</v>
      </c>
      <c r="F724" s="27" t="s">
        <v>1245</v>
      </c>
      <c r="G724" s="39" t="s">
        <v>90</v>
      </c>
      <c r="H724" s="40">
        <v>416088009</v>
      </c>
      <c r="I724" s="80">
        <v>0</v>
      </c>
      <c r="J724" s="46">
        <v>180</v>
      </c>
      <c r="K724" s="29">
        <f t="shared" si="47"/>
        <v>0</v>
      </c>
      <c r="L724" s="28">
        <f t="shared" si="49"/>
        <v>208.79999999999998</v>
      </c>
      <c r="M724" s="30">
        <f t="shared" si="50"/>
        <v>0</v>
      </c>
    </row>
    <row r="725" spans="1:13" x14ac:dyDescent="0.25">
      <c r="A725" s="26" t="s">
        <v>1449</v>
      </c>
      <c r="B725" s="25" t="s">
        <v>1407</v>
      </c>
      <c r="C725" s="26" t="str">
        <f t="shared" si="48"/>
        <v>01549</v>
      </c>
      <c r="D725" s="26">
        <v>5</v>
      </c>
      <c r="E725" s="75" t="s">
        <v>448</v>
      </c>
      <c r="F725" s="27" t="s">
        <v>1254</v>
      </c>
      <c r="G725" s="39" t="s">
        <v>91</v>
      </c>
      <c r="H725" s="40">
        <v>416088010</v>
      </c>
      <c r="I725" s="80">
        <v>0</v>
      </c>
      <c r="J725" s="46">
        <v>180</v>
      </c>
      <c r="K725" s="29">
        <f t="shared" si="47"/>
        <v>0</v>
      </c>
      <c r="L725" s="28">
        <f t="shared" si="49"/>
        <v>208.79999999999998</v>
      </c>
      <c r="M725" s="30">
        <f t="shared" si="50"/>
        <v>0</v>
      </c>
    </row>
    <row r="726" spans="1:13" x14ac:dyDescent="0.25">
      <c r="A726" s="26" t="s">
        <v>1450</v>
      </c>
      <c r="B726" s="25" t="s">
        <v>1408</v>
      </c>
      <c r="C726" s="26" t="str">
        <f t="shared" si="48"/>
        <v>00207</v>
      </c>
      <c r="D726" s="26">
        <v>1</v>
      </c>
      <c r="E726" s="75" t="s">
        <v>447</v>
      </c>
      <c r="F726" s="27" t="s">
        <v>1233</v>
      </c>
      <c r="G726" s="39" t="s">
        <v>252</v>
      </c>
      <c r="H726" s="40">
        <v>416090001</v>
      </c>
      <c r="I726" s="80">
        <v>0</v>
      </c>
      <c r="J726" s="46">
        <v>150</v>
      </c>
      <c r="K726" s="29">
        <f t="shared" si="47"/>
        <v>0</v>
      </c>
      <c r="L726" s="28">
        <f t="shared" si="49"/>
        <v>174</v>
      </c>
      <c r="M726" s="30">
        <f t="shared" si="50"/>
        <v>0</v>
      </c>
    </row>
    <row r="727" spans="1:13" x14ac:dyDescent="0.25">
      <c r="A727" s="26" t="s">
        <v>1450</v>
      </c>
      <c r="B727" s="25" t="s">
        <v>1408</v>
      </c>
      <c r="C727" s="26" t="str">
        <f t="shared" si="48"/>
        <v>00207</v>
      </c>
      <c r="D727" s="26">
        <v>2</v>
      </c>
      <c r="E727" s="75" t="s">
        <v>447</v>
      </c>
      <c r="F727" s="27" t="s">
        <v>1234</v>
      </c>
      <c r="G727" s="39" t="s">
        <v>254</v>
      </c>
      <c r="H727" s="40">
        <v>416090003</v>
      </c>
      <c r="I727" s="80">
        <v>0</v>
      </c>
      <c r="J727" s="46">
        <v>150</v>
      </c>
      <c r="K727" s="29">
        <f t="shared" si="47"/>
        <v>0</v>
      </c>
      <c r="L727" s="28">
        <f t="shared" si="49"/>
        <v>174</v>
      </c>
      <c r="M727" s="30">
        <f t="shared" si="50"/>
        <v>0</v>
      </c>
    </row>
    <row r="728" spans="1:13" x14ac:dyDescent="0.25">
      <c r="A728" s="26" t="s">
        <v>1450</v>
      </c>
      <c r="B728" s="25" t="s">
        <v>1408</v>
      </c>
      <c r="C728" s="26" t="str">
        <f t="shared" si="48"/>
        <v>00207</v>
      </c>
      <c r="D728" s="26">
        <v>3</v>
      </c>
      <c r="E728" s="75" t="s">
        <v>447</v>
      </c>
      <c r="F728" s="27" t="s">
        <v>1235</v>
      </c>
      <c r="G728" s="39" t="s">
        <v>253</v>
      </c>
      <c r="H728" s="40">
        <v>416090002</v>
      </c>
      <c r="I728" s="80">
        <v>0</v>
      </c>
      <c r="J728" s="46">
        <v>150</v>
      </c>
      <c r="K728" s="29">
        <f t="shared" si="47"/>
        <v>0</v>
      </c>
      <c r="L728" s="28">
        <f t="shared" si="49"/>
        <v>174</v>
      </c>
      <c r="M728" s="30">
        <f t="shared" si="50"/>
        <v>0</v>
      </c>
    </row>
    <row r="729" spans="1:13" x14ac:dyDescent="0.25">
      <c r="A729" s="26" t="s">
        <v>1450</v>
      </c>
      <c r="B729" s="25" t="s">
        <v>1408</v>
      </c>
      <c r="C729" s="26" t="str">
        <f t="shared" si="48"/>
        <v>00207</v>
      </c>
      <c r="D729" s="26">
        <v>4</v>
      </c>
      <c r="E729" s="75" t="s">
        <v>447</v>
      </c>
      <c r="F729" s="27" t="s">
        <v>1245</v>
      </c>
      <c r="G729" s="39" t="s">
        <v>255</v>
      </c>
      <c r="H729" s="40">
        <v>416090004</v>
      </c>
      <c r="I729" s="80">
        <v>0</v>
      </c>
      <c r="J729" s="46">
        <v>150</v>
      </c>
      <c r="K729" s="29">
        <f t="shared" si="47"/>
        <v>0</v>
      </c>
      <c r="L729" s="28">
        <f t="shared" si="49"/>
        <v>174</v>
      </c>
      <c r="M729" s="30">
        <f t="shared" si="50"/>
        <v>0</v>
      </c>
    </row>
    <row r="730" spans="1:13" x14ac:dyDescent="0.25">
      <c r="A730" s="26" t="s">
        <v>1450</v>
      </c>
      <c r="B730" s="25" t="s">
        <v>1408</v>
      </c>
      <c r="C730" s="26" t="str">
        <f t="shared" si="48"/>
        <v>00207</v>
      </c>
      <c r="D730" s="26">
        <v>5</v>
      </c>
      <c r="E730" s="75" t="s">
        <v>447</v>
      </c>
      <c r="F730" s="27" t="s">
        <v>1254</v>
      </c>
      <c r="G730" s="39" t="s">
        <v>256</v>
      </c>
      <c r="H730" s="40">
        <v>416090005</v>
      </c>
      <c r="I730" s="80">
        <v>0</v>
      </c>
      <c r="J730" s="46">
        <v>150</v>
      </c>
      <c r="K730" s="29">
        <f t="shared" si="47"/>
        <v>0</v>
      </c>
      <c r="L730" s="28">
        <f t="shared" si="49"/>
        <v>174</v>
      </c>
      <c r="M730" s="30">
        <f t="shared" si="50"/>
        <v>0</v>
      </c>
    </row>
    <row r="731" spans="1:13" x14ac:dyDescent="0.25">
      <c r="A731" s="26" t="s">
        <v>1450</v>
      </c>
      <c r="B731" s="25" t="s">
        <v>1408</v>
      </c>
      <c r="C731" s="26" t="str">
        <f t="shared" si="48"/>
        <v>01549</v>
      </c>
      <c r="D731" s="26">
        <v>1</v>
      </c>
      <c r="E731" s="75" t="s">
        <v>448</v>
      </c>
      <c r="F731" s="27" t="s">
        <v>1233</v>
      </c>
      <c r="G731" s="39" t="s">
        <v>257</v>
      </c>
      <c r="H731" s="40">
        <v>416090006</v>
      </c>
      <c r="I731" s="80">
        <v>0</v>
      </c>
      <c r="J731" s="46">
        <v>150</v>
      </c>
      <c r="K731" s="29">
        <f t="shared" si="47"/>
        <v>0</v>
      </c>
      <c r="L731" s="28">
        <f t="shared" si="49"/>
        <v>174</v>
      </c>
      <c r="M731" s="30">
        <f t="shared" si="50"/>
        <v>0</v>
      </c>
    </row>
    <row r="732" spans="1:13" x14ac:dyDescent="0.25">
      <c r="A732" s="26" t="s">
        <v>1450</v>
      </c>
      <c r="B732" s="25" t="s">
        <v>1408</v>
      </c>
      <c r="C732" s="26" t="str">
        <f t="shared" si="48"/>
        <v>01549</v>
      </c>
      <c r="D732" s="26">
        <v>2</v>
      </c>
      <c r="E732" s="75" t="s">
        <v>448</v>
      </c>
      <c r="F732" s="27" t="s">
        <v>1234</v>
      </c>
      <c r="G732" s="39" t="s">
        <v>259</v>
      </c>
      <c r="H732" s="40">
        <v>416090008</v>
      </c>
      <c r="I732" s="80">
        <v>0</v>
      </c>
      <c r="J732" s="46">
        <v>150</v>
      </c>
      <c r="K732" s="29">
        <f t="shared" si="47"/>
        <v>0</v>
      </c>
      <c r="L732" s="28">
        <f t="shared" si="49"/>
        <v>174</v>
      </c>
      <c r="M732" s="30">
        <f t="shared" si="50"/>
        <v>0</v>
      </c>
    </row>
    <row r="733" spans="1:13" x14ac:dyDescent="0.25">
      <c r="A733" s="26" t="s">
        <v>1450</v>
      </c>
      <c r="B733" s="25" t="s">
        <v>1408</v>
      </c>
      <c r="C733" s="26" t="str">
        <f t="shared" si="48"/>
        <v>01549</v>
      </c>
      <c r="D733" s="26">
        <v>3</v>
      </c>
      <c r="E733" s="75" t="s">
        <v>448</v>
      </c>
      <c r="F733" s="27" t="s">
        <v>1235</v>
      </c>
      <c r="G733" s="39" t="s">
        <v>258</v>
      </c>
      <c r="H733" s="40">
        <v>416090007</v>
      </c>
      <c r="I733" s="80">
        <v>0</v>
      </c>
      <c r="J733" s="46">
        <v>150</v>
      </c>
      <c r="K733" s="29">
        <f t="shared" si="47"/>
        <v>0</v>
      </c>
      <c r="L733" s="28">
        <f t="shared" si="49"/>
        <v>174</v>
      </c>
      <c r="M733" s="30">
        <f t="shared" si="50"/>
        <v>0</v>
      </c>
    </row>
    <row r="734" spans="1:13" x14ac:dyDescent="0.25">
      <c r="A734" s="26" t="s">
        <v>1450</v>
      </c>
      <c r="B734" s="25" t="s">
        <v>1408</v>
      </c>
      <c r="C734" s="26" t="str">
        <f t="shared" si="48"/>
        <v>01549</v>
      </c>
      <c r="D734" s="26">
        <v>4</v>
      </c>
      <c r="E734" s="75" t="s">
        <v>448</v>
      </c>
      <c r="F734" s="27" t="s">
        <v>1245</v>
      </c>
      <c r="G734" s="39" t="s">
        <v>260</v>
      </c>
      <c r="H734" s="40">
        <v>416090009</v>
      </c>
      <c r="I734" s="80">
        <v>0</v>
      </c>
      <c r="J734" s="46">
        <v>150</v>
      </c>
      <c r="K734" s="29">
        <f t="shared" si="47"/>
        <v>0</v>
      </c>
      <c r="L734" s="28">
        <f t="shared" si="49"/>
        <v>174</v>
      </c>
      <c r="M734" s="30">
        <f t="shared" si="50"/>
        <v>0</v>
      </c>
    </row>
    <row r="735" spans="1:13" x14ac:dyDescent="0.25">
      <c r="A735" s="26" t="s">
        <v>1450</v>
      </c>
      <c r="B735" s="25" t="s">
        <v>1408</v>
      </c>
      <c r="C735" s="26" t="str">
        <f t="shared" si="48"/>
        <v>01549</v>
      </c>
      <c r="D735" s="26">
        <v>5</v>
      </c>
      <c r="E735" s="75" t="s">
        <v>448</v>
      </c>
      <c r="F735" s="27" t="s">
        <v>1254</v>
      </c>
      <c r="G735" s="39" t="s">
        <v>261</v>
      </c>
      <c r="H735" s="40">
        <v>416090010</v>
      </c>
      <c r="I735" s="80">
        <v>0</v>
      </c>
      <c r="J735" s="46">
        <v>150</v>
      </c>
      <c r="K735" s="29">
        <f t="shared" si="47"/>
        <v>0</v>
      </c>
      <c r="L735" s="28">
        <f t="shared" si="49"/>
        <v>174</v>
      </c>
      <c r="M735" s="30">
        <f t="shared" si="50"/>
        <v>0</v>
      </c>
    </row>
    <row r="736" spans="1:13" x14ac:dyDescent="0.25">
      <c r="A736" s="26" t="s">
        <v>1451</v>
      </c>
      <c r="B736" s="25" t="s">
        <v>1409</v>
      </c>
      <c r="C736" s="26" t="str">
        <f t="shared" si="48"/>
        <v>00207</v>
      </c>
      <c r="D736" s="26">
        <v>1</v>
      </c>
      <c r="E736" s="75" t="s">
        <v>447</v>
      </c>
      <c r="F736" s="27" t="s">
        <v>1233</v>
      </c>
      <c r="G736" s="39" t="s">
        <v>262</v>
      </c>
      <c r="H736" s="40">
        <v>416091001</v>
      </c>
      <c r="I736" s="80">
        <v>0</v>
      </c>
      <c r="J736" s="46">
        <v>180</v>
      </c>
      <c r="K736" s="29">
        <f t="shared" si="47"/>
        <v>0</v>
      </c>
      <c r="L736" s="28">
        <f t="shared" si="49"/>
        <v>208.79999999999998</v>
      </c>
      <c r="M736" s="30">
        <f t="shared" si="50"/>
        <v>0</v>
      </c>
    </row>
    <row r="737" spans="1:13" x14ac:dyDescent="0.25">
      <c r="A737" s="26" t="s">
        <v>1451</v>
      </c>
      <c r="B737" s="25" t="s">
        <v>1409</v>
      </c>
      <c r="C737" s="26" t="str">
        <f t="shared" si="48"/>
        <v>00207</v>
      </c>
      <c r="D737" s="26">
        <v>2</v>
      </c>
      <c r="E737" s="75" t="s">
        <v>447</v>
      </c>
      <c r="F737" s="27" t="s">
        <v>1234</v>
      </c>
      <c r="G737" s="39" t="s">
        <v>264</v>
      </c>
      <c r="H737" s="40">
        <v>416091003</v>
      </c>
      <c r="I737" s="80">
        <v>0</v>
      </c>
      <c r="J737" s="46">
        <v>180</v>
      </c>
      <c r="K737" s="29">
        <f t="shared" si="47"/>
        <v>0</v>
      </c>
      <c r="L737" s="28">
        <f t="shared" si="49"/>
        <v>208.79999999999998</v>
      </c>
      <c r="M737" s="30">
        <f t="shared" si="50"/>
        <v>0</v>
      </c>
    </row>
    <row r="738" spans="1:13" x14ac:dyDescent="0.25">
      <c r="A738" s="26" t="s">
        <v>1451</v>
      </c>
      <c r="B738" s="25" t="s">
        <v>1409</v>
      </c>
      <c r="C738" s="26" t="str">
        <f t="shared" si="48"/>
        <v>00207</v>
      </c>
      <c r="D738" s="26">
        <v>3</v>
      </c>
      <c r="E738" s="75" t="s">
        <v>447</v>
      </c>
      <c r="F738" s="27" t="s">
        <v>1235</v>
      </c>
      <c r="G738" s="39" t="s">
        <v>263</v>
      </c>
      <c r="H738" s="40">
        <v>416091002</v>
      </c>
      <c r="I738" s="80">
        <v>0</v>
      </c>
      <c r="J738" s="46">
        <v>180</v>
      </c>
      <c r="K738" s="29">
        <f t="shared" si="47"/>
        <v>0</v>
      </c>
      <c r="L738" s="28">
        <f t="shared" si="49"/>
        <v>208.79999999999998</v>
      </c>
      <c r="M738" s="30">
        <f t="shared" si="50"/>
        <v>0</v>
      </c>
    </row>
    <row r="739" spans="1:13" x14ac:dyDescent="0.25">
      <c r="A739" s="26" t="s">
        <v>1451</v>
      </c>
      <c r="B739" s="25" t="s">
        <v>1409</v>
      </c>
      <c r="C739" s="26" t="str">
        <f t="shared" si="48"/>
        <v>00207</v>
      </c>
      <c r="D739" s="26">
        <v>4</v>
      </c>
      <c r="E739" s="75" t="s">
        <v>447</v>
      </c>
      <c r="F739" s="27" t="s">
        <v>1245</v>
      </c>
      <c r="G739" s="39" t="s">
        <v>265</v>
      </c>
      <c r="H739" s="40">
        <v>416091004</v>
      </c>
      <c r="I739" s="80">
        <v>0</v>
      </c>
      <c r="J739" s="46">
        <v>180</v>
      </c>
      <c r="K739" s="29">
        <f t="shared" si="47"/>
        <v>0</v>
      </c>
      <c r="L739" s="28">
        <f t="shared" si="49"/>
        <v>208.79999999999998</v>
      </c>
      <c r="M739" s="30">
        <f t="shared" si="50"/>
        <v>0</v>
      </c>
    </row>
    <row r="740" spans="1:13" x14ac:dyDescent="0.25">
      <c r="A740" s="26" t="s">
        <v>1451</v>
      </c>
      <c r="B740" s="25" t="s">
        <v>1409</v>
      </c>
      <c r="C740" s="26" t="str">
        <f t="shared" si="48"/>
        <v>00207</v>
      </c>
      <c r="D740" s="26">
        <v>5</v>
      </c>
      <c r="E740" s="75" t="s">
        <v>447</v>
      </c>
      <c r="F740" s="27" t="s">
        <v>1254</v>
      </c>
      <c r="G740" s="39" t="s">
        <v>266</v>
      </c>
      <c r="H740" s="40">
        <v>416091005</v>
      </c>
      <c r="I740" s="80">
        <v>0</v>
      </c>
      <c r="J740" s="46">
        <v>180</v>
      </c>
      <c r="K740" s="29">
        <f t="shared" si="47"/>
        <v>0</v>
      </c>
      <c r="L740" s="28">
        <f t="shared" si="49"/>
        <v>208.79999999999998</v>
      </c>
      <c r="M740" s="30">
        <f t="shared" si="50"/>
        <v>0</v>
      </c>
    </row>
    <row r="741" spans="1:13" x14ac:dyDescent="0.25">
      <c r="A741" s="26" t="s">
        <v>1451</v>
      </c>
      <c r="B741" s="25" t="s">
        <v>1409</v>
      </c>
      <c r="C741" s="26" t="str">
        <f t="shared" si="48"/>
        <v>01549</v>
      </c>
      <c r="D741" s="26">
        <v>1</v>
      </c>
      <c r="E741" s="75" t="s">
        <v>448</v>
      </c>
      <c r="F741" s="27" t="s">
        <v>1233</v>
      </c>
      <c r="G741" s="39" t="s">
        <v>267</v>
      </c>
      <c r="H741" s="40">
        <v>416091006</v>
      </c>
      <c r="I741" s="80">
        <v>0</v>
      </c>
      <c r="J741" s="46">
        <v>180</v>
      </c>
      <c r="K741" s="29">
        <f t="shared" si="47"/>
        <v>0</v>
      </c>
      <c r="L741" s="28">
        <f t="shared" si="49"/>
        <v>208.79999999999998</v>
      </c>
      <c r="M741" s="30">
        <f t="shared" si="50"/>
        <v>0</v>
      </c>
    </row>
    <row r="742" spans="1:13" x14ac:dyDescent="0.25">
      <c r="A742" s="26" t="s">
        <v>1451</v>
      </c>
      <c r="B742" s="25" t="s">
        <v>1409</v>
      </c>
      <c r="C742" s="26" t="str">
        <f t="shared" si="48"/>
        <v>01549</v>
      </c>
      <c r="D742" s="26">
        <v>2</v>
      </c>
      <c r="E742" s="75" t="s">
        <v>448</v>
      </c>
      <c r="F742" s="27" t="s">
        <v>1234</v>
      </c>
      <c r="G742" s="39" t="s">
        <v>269</v>
      </c>
      <c r="H742" s="40">
        <v>416091008</v>
      </c>
      <c r="I742" s="80">
        <v>0</v>
      </c>
      <c r="J742" s="46">
        <v>180</v>
      </c>
      <c r="K742" s="29">
        <f t="shared" si="47"/>
        <v>0</v>
      </c>
      <c r="L742" s="28">
        <f t="shared" si="49"/>
        <v>208.79999999999998</v>
      </c>
      <c r="M742" s="30">
        <f t="shared" si="50"/>
        <v>0</v>
      </c>
    </row>
    <row r="743" spans="1:13" x14ac:dyDescent="0.25">
      <c r="A743" s="26" t="s">
        <v>1451</v>
      </c>
      <c r="B743" s="25" t="s">
        <v>1409</v>
      </c>
      <c r="C743" s="26" t="str">
        <f t="shared" si="48"/>
        <v>01549</v>
      </c>
      <c r="D743" s="26">
        <v>3</v>
      </c>
      <c r="E743" s="75" t="s">
        <v>448</v>
      </c>
      <c r="F743" s="27" t="s">
        <v>1235</v>
      </c>
      <c r="G743" s="39" t="s">
        <v>268</v>
      </c>
      <c r="H743" s="40">
        <v>416091007</v>
      </c>
      <c r="I743" s="80">
        <v>0</v>
      </c>
      <c r="J743" s="46">
        <v>180</v>
      </c>
      <c r="K743" s="29">
        <f t="shared" si="47"/>
        <v>0</v>
      </c>
      <c r="L743" s="28">
        <f t="shared" si="49"/>
        <v>208.79999999999998</v>
      </c>
      <c r="M743" s="30">
        <f t="shared" si="50"/>
        <v>0</v>
      </c>
    </row>
    <row r="744" spans="1:13" x14ac:dyDescent="0.25">
      <c r="A744" s="26" t="s">
        <v>1451</v>
      </c>
      <c r="B744" s="25" t="s">
        <v>1409</v>
      </c>
      <c r="C744" s="26" t="str">
        <f t="shared" si="48"/>
        <v>01549</v>
      </c>
      <c r="D744" s="26">
        <v>4</v>
      </c>
      <c r="E744" s="75" t="s">
        <v>448</v>
      </c>
      <c r="F744" s="27" t="s">
        <v>1245</v>
      </c>
      <c r="G744" s="39" t="s">
        <v>270</v>
      </c>
      <c r="H744" s="40">
        <v>416091009</v>
      </c>
      <c r="I744" s="80">
        <v>0</v>
      </c>
      <c r="J744" s="46">
        <v>180</v>
      </c>
      <c r="K744" s="29">
        <f t="shared" si="47"/>
        <v>0</v>
      </c>
      <c r="L744" s="28">
        <f t="shared" si="49"/>
        <v>208.79999999999998</v>
      </c>
      <c r="M744" s="30">
        <f t="shared" si="50"/>
        <v>0</v>
      </c>
    </row>
    <row r="745" spans="1:13" x14ac:dyDescent="0.25">
      <c r="A745" s="26" t="s">
        <v>1451</v>
      </c>
      <c r="B745" s="25" t="s">
        <v>1409</v>
      </c>
      <c r="C745" s="26" t="str">
        <f t="shared" si="48"/>
        <v>01549</v>
      </c>
      <c r="D745" s="26">
        <v>5</v>
      </c>
      <c r="E745" s="75" t="s">
        <v>448</v>
      </c>
      <c r="F745" s="27" t="s">
        <v>1254</v>
      </c>
      <c r="G745" s="39" t="s">
        <v>271</v>
      </c>
      <c r="H745" s="40">
        <v>416091010</v>
      </c>
      <c r="I745" s="80">
        <v>0</v>
      </c>
      <c r="J745" s="46">
        <v>180</v>
      </c>
      <c r="K745" s="29">
        <f t="shared" si="47"/>
        <v>0</v>
      </c>
      <c r="L745" s="28">
        <f t="shared" si="49"/>
        <v>208.79999999999998</v>
      </c>
      <c r="M745" s="30">
        <f t="shared" si="50"/>
        <v>0</v>
      </c>
    </row>
    <row r="746" spans="1:13" x14ac:dyDescent="0.25">
      <c r="A746" s="26" t="s">
        <v>1452</v>
      </c>
      <c r="B746" s="25" t="s">
        <v>1410</v>
      </c>
      <c r="C746" s="26" t="str">
        <f t="shared" si="48"/>
        <v>00112</v>
      </c>
      <c r="D746" s="26">
        <v>1</v>
      </c>
      <c r="E746" s="75" t="s">
        <v>447</v>
      </c>
      <c r="F746" s="27" t="s">
        <v>1233</v>
      </c>
      <c r="G746" s="39" t="s">
        <v>844</v>
      </c>
      <c r="H746" s="40">
        <v>447418001</v>
      </c>
      <c r="I746" s="80">
        <v>0</v>
      </c>
      <c r="J746" s="46">
        <v>92.1</v>
      </c>
      <c r="K746" s="29">
        <f t="shared" si="47"/>
        <v>0</v>
      </c>
      <c r="L746" s="28">
        <f t="shared" si="49"/>
        <v>106.83599999999998</v>
      </c>
      <c r="M746" s="30">
        <f t="shared" si="50"/>
        <v>0</v>
      </c>
    </row>
    <row r="747" spans="1:13" x14ac:dyDescent="0.25">
      <c r="A747" s="26" t="s">
        <v>1452</v>
      </c>
      <c r="B747" s="25" t="s">
        <v>1410</v>
      </c>
      <c r="C747" s="26" t="str">
        <f t="shared" si="48"/>
        <v>00112</v>
      </c>
      <c r="D747" s="26">
        <v>2</v>
      </c>
      <c r="E747" s="75" t="s">
        <v>447</v>
      </c>
      <c r="F747" s="27" t="s">
        <v>1234</v>
      </c>
      <c r="G747" s="39" t="s">
        <v>868</v>
      </c>
      <c r="H747" s="40">
        <v>447418002</v>
      </c>
      <c r="I747" s="80">
        <v>0</v>
      </c>
      <c r="J747" s="46">
        <v>92.1</v>
      </c>
      <c r="K747" s="29">
        <f t="shared" si="47"/>
        <v>0</v>
      </c>
      <c r="L747" s="28">
        <f t="shared" si="49"/>
        <v>106.83599999999998</v>
      </c>
      <c r="M747" s="30">
        <f t="shared" si="50"/>
        <v>0</v>
      </c>
    </row>
    <row r="748" spans="1:13" x14ac:dyDescent="0.25">
      <c r="A748" s="26" t="s">
        <v>1452</v>
      </c>
      <c r="B748" s="25" t="s">
        <v>1410</v>
      </c>
      <c r="C748" s="26" t="str">
        <f t="shared" si="48"/>
        <v>00112</v>
      </c>
      <c r="D748" s="26">
        <v>3</v>
      </c>
      <c r="E748" s="75" t="s">
        <v>447</v>
      </c>
      <c r="F748" s="27" t="s">
        <v>1235</v>
      </c>
      <c r="G748" s="39" t="s">
        <v>860</v>
      </c>
      <c r="H748" s="40">
        <v>447418003</v>
      </c>
      <c r="I748" s="80">
        <v>0</v>
      </c>
      <c r="J748" s="46">
        <v>92.1</v>
      </c>
      <c r="K748" s="29">
        <f t="shared" si="47"/>
        <v>0</v>
      </c>
      <c r="L748" s="28">
        <f t="shared" si="49"/>
        <v>106.83599999999998</v>
      </c>
      <c r="M748" s="30">
        <f t="shared" si="50"/>
        <v>0</v>
      </c>
    </row>
    <row r="749" spans="1:13" x14ac:dyDescent="0.25">
      <c r="A749" s="26" t="s">
        <v>1452</v>
      </c>
      <c r="B749" s="25" t="s">
        <v>1410</v>
      </c>
      <c r="C749" s="26" t="str">
        <f t="shared" si="48"/>
        <v>00112</v>
      </c>
      <c r="D749" s="26">
        <v>4</v>
      </c>
      <c r="E749" s="75" t="s">
        <v>447</v>
      </c>
      <c r="F749" s="27" t="s">
        <v>1236</v>
      </c>
      <c r="G749" s="39" t="s">
        <v>852</v>
      </c>
      <c r="H749" s="40">
        <v>447418004</v>
      </c>
      <c r="I749" s="80">
        <v>0</v>
      </c>
      <c r="J749" s="46">
        <v>92.1</v>
      </c>
      <c r="K749" s="29">
        <f t="shared" si="47"/>
        <v>0</v>
      </c>
      <c r="L749" s="28">
        <f t="shared" si="49"/>
        <v>106.83599999999998</v>
      </c>
      <c r="M749" s="30">
        <f t="shared" si="50"/>
        <v>0</v>
      </c>
    </row>
    <row r="750" spans="1:13" x14ac:dyDescent="0.25">
      <c r="A750" s="26" t="s">
        <v>1452</v>
      </c>
      <c r="B750" s="25" t="s">
        <v>1410</v>
      </c>
      <c r="C750" s="26" t="str">
        <f t="shared" si="48"/>
        <v>00112</v>
      </c>
      <c r="D750" s="26">
        <v>5</v>
      </c>
      <c r="E750" s="75" t="s">
        <v>447</v>
      </c>
      <c r="F750" s="27" t="s">
        <v>1251</v>
      </c>
      <c r="G750" s="39" t="s">
        <v>836</v>
      </c>
      <c r="H750" s="40">
        <v>447418005</v>
      </c>
      <c r="I750" s="80">
        <v>0</v>
      </c>
      <c r="J750" s="46">
        <v>110.83</v>
      </c>
      <c r="K750" s="29">
        <f t="shared" si="47"/>
        <v>0</v>
      </c>
      <c r="L750" s="28">
        <f t="shared" si="49"/>
        <v>128.56279999999998</v>
      </c>
      <c r="M750" s="30">
        <f t="shared" si="50"/>
        <v>0</v>
      </c>
    </row>
    <row r="751" spans="1:13" x14ac:dyDescent="0.25">
      <c r="A751" s="26" t="s">
        <v>1452</v>
      </c>
      <c r="B751" s="25" t="s">
        <v>1410</v>
      </c>
      <c r="C751" s="26" t="str">
        <f t="shared" si="48"/>
        <v>04050</v>
      </c>
      <c r="D751" s="26">
        <v>1</v>
      </c>
      <c r="E751" s="75" t="s">
        <v>668</v>
      </c>
      <c r="F751" s="27" t="s">
        <v>1233</v>
      </c>
      <c r="G751" s="39" t="s">
        <v>845</v>
      </c>
      <c r="H751" s="40">
        <v>447419001</v>
      </c>
      <c r="I751" s="80">
        <v>0</v>
      </c>
      <c r="J751" s="46">
        <v>92.1</v>
      </c>
      <c r="K751" s="29">
        <f t="shared" si="47"/>
        <v>0</v>
      </c>
      <c r="L751" s="28">
        <f t="shared" si="49"/>
        <v>106.83599999999998</v>
      </c>
      <c r="M751" s="30">
        <f t="shared" si="50"/>
        <v>0</v>
      </c>
    </row>
    <row r="752" spans="1:13" x14ac:dyDescent="0.25">
      <c r="A752" s="26" t="s">
        <v>1452</v>
      </c>
      <c r="B752" s="25" t="s">
        <v>1410</v>
      </c>
      <c r="C752" s="26" t="str">
        <f t="shared" si="48"/>
        <v>04050</v>
      </c>
      <c r="D752" s="26">
        <v>2</v>
      </c>
      <c r="E752" s="75" t="s">
        <v>668</v>
      </c>
      <c r="F752" s="27" t="s">
        <v>1234</v>
      </c>
      <c r="G752" s="39" t="s">
        <v>869</v>
      </c>
      <c r="H752" s="40">
        <v>447419002</v>
      </c>
      <c r="I752" s="80">
        <v>0</v>
      </c>
      <c r="J752" s="46">
        <v>92.1</v>
      </c>
      <c r="K752" s="29">
        <f t="shared" si="47"/>
        <v>0</v>
      </c>
      <c r="L752" s="28">
        <f t="shared" si="49"/>
        <v>106.83599999999998</v>
      </c>
      <c r="M752" s="30">
        <f t="shared" si="50"/>
        <v>0</v>
      </c>
    </row>
    <row r="753" spans="1:13" x14ac:dyDescent="0.25">
      <c r="A753" s="26" t="s">
        <v>1452</v>
      </c>
      <c r="B753" s="25" t="s">
        <v>1410</v>
      </c>
      <c r="C753" s="26" t="str">
        <f t="shared" si="48"/>
        <v>04050</v>
      </c>
      <c r="D753" s="26">
        <v>3</v>
      </c>
      <c r="E753" s="75" t="s">
        <v>668</v>
      </c>
      <c r="F753" s="27" t="s">
        <v>1235</v>
      </c>
      <c r="G753" s="39" t="s">
        <v>861</v>
      </c>
      <c r="H753" s="40">
        <v>447419003</v>
      </c>
      <c r="I753" s="80">
        <v>0</v>
      </c>
      <c r="J753" s="46">
        <v>92.1</v>
      </c>
      <c r="K753" s="29">
        <f t="shared" si="47"/>
        <v>0</v>
      </c>
      <c r="L753" s="28">
        <f t="shared" si="49"/>
        <v>106.83599999999998</v>
      </c>
      <c r="M753" s="30">
        <f t="shared" si="50"/>
        <v>0</v>
      </c>
    </row>
    <row r="754" spans="1:13" x14ac:dyDescent="0.25">
      <c r="A754" s="26" t="s">
        <v>1452</v>
      </c>
      <c r="B754" s="25" t="s">
        <v>1410</v>
      </c>
      <c r="C754" s="26" t="str">
        <f t="shared" si="48"/>
        <v>04050</v>
      </c>
      <c r="D754" s="26">
        <v>4</v>
      </c>
      <c r="E754" s="75" t="s">
        <v>668</v>
      </c>
      <c r="F754" s="27" t="s">
        <v>1236</v>
      </c>
      <c r="G754" s="39" t="s">
        <v>853</v>
      </c>
      <c r="H754" s="40">
        <v>447419004</v>
      </c>
      <c r="I754" s="80">
        <v>0</v>
      </c>
      <c r="J754" s="46">
        <v>92.1</v>
      </c>
      <c r="K754" s="29">
        <f t="shared" si="47"/>
        <v>0</v>
      </c>
      <c r="L754" s="28">
        <f t="shared" si="49"/>
        <v>106.83599999999998</v>
      </c>
      <c r="M754" s="30">
        <f t="shared" si="50"/>
        <v>0</v>
      </c>
    </row>
    <row r="755" spans="1:13" x14ac:dyDescent="0.25">
      <c r="A755" s="26" t="s">
        <v>1452</v>
      </c>
      <c r="B755" s="25" t="s">
        <v>1410</v>
      </c>
      <c r="C755" s="26" t="str">
        <f t="shared" si="48"/>
        <v>04050</v>
      </c>
      <c r="D755" s="26">
        <v>5</v>
      </c>
      <c r="E755" s="75" t="s">
        <v>668</v>
      </c>
      <c r="F755" s="27" t="s">
        <v>1251</v>
      </c>
      <c r="G755" s="39" t="s">
        <v>837</v>
      </c>
      <c r="H755" s="40">
        <v>447419005</v>
      </c>
      <c r="I755" s="80">
        <v>0</v>
      </c>
      <c r="J755" s="46">
        <v>110.83</v>
      </c>
      <c r="K755" s="29">
        <f t="shared" si="47"/>
        <v>0</v>
      </c>
      <c r="L755" s="28">
        <f t="shared" si="49"/>
        <v>128.56279999999998</v>
      </c>
      <c r="M755" s="30">
        <f t="shared" si="50"/>
        <v>0</v>
      </c>
    </row>
    <row r="756" spans="1:13" x14ac:dyDescent="0.25">
      <c r="A756" s="26" t="s">
        <v>1452</v>
      </c>
      <c r="B756" s="25" t="s">
        <v>1410</v>
      </c>
      <c r="C756" s="26" t="str">
        <f t="shared" si="48"/>
        <v>05264</v>
      </c>
      <c r="D756" s="26">
        <v>1</v>
      </c>
      <c r="E756" s="75" t="s">
        <v>451</v>
      </c>
      <c r="F756" s="27" t="s">
        <v>1233</v>
      </c>
      <c r="G756" s="39" t="s">
        <v>847</v>
      </c>
      <c r="H756" s="40">
        <v>447421001</v>
      </c>
      <c r="I756" s="80">
        <v>0</v>
      </c>
      <c r="J756" s="46">
        <v>92.1</v>
      </c>
      <c r="K756" s="29">
        <f t="shared" si="47"/>
        <v>0</v>
      </c>
      <c r="L756" s="28">
        <f t="shared" si="49"/>
        <v>106.83599999999998</v>
      </c>
      <c r="M756" s="30">
        <f t="shared" si="50"/>
        <v>0</v>
      </c>
    </row>
    <row r="757" spans="1:13" x14ac:dyDescent="0.25">
      <c r="A757" s="26" t="s">
        <v>1452</v>
      </c>
      <c r="B757" s="25" t="s">
        <v>1410</v>
      </c>
      <c r="C757" s="26" t="str">
        <f t="shared" si="48"/>
        <v>05264</v>
      </c>
      <c r="D757" s="26">
        <v>2</v>
      </c>
      <c r="E757" s="75" t="s">
        <v>451</v>
      </c>
      <c r="F757" s="27" t="s">
        <v>1234</v>
      </c>
      <c r="G757" s="39" t="s">
        <v>871</v>
      </c>
      <c r="H757" s="40">
        <v>447421002</v>
      </c>
      <c r="I757" s="80">
        <v>0</v>
      </c>
      <c r="J757" s="46">
        <v>92.1</v>
      </c>
      <c r="K757" s="29">
        <f t="shared" si="47"/>
        <v>0</v>
      </c>
      <c r="L757" s="28">
        <f t="shared" si="49"/>
        <v>106.83599999999998</v>
      </c>
      <c r="M757" s="30">
        <f t="shared" si="50"/>
        <v>0</v>
      </c>
    </row>
    <row r="758" spans="1:13" x14ac:dyDescent="0.25">
      <c r="A758" s="26" t="s">
        <v>1452</v>
      </c>
      <c r="B758" s="25" t="s">
        <v>1410</v>
      </c>
      <c r="C758" s="26" t="str">
        <f t="shared" si="48"/>
        <v>05264</v>
      </c>
      <c r="D758" s="26">
        <v>3</v>
      </c>
      <c r="E758" s="75" t="s">
        <v>451</v>
      </c>
      <c r="F758" s="27" t="s">
        <v>1235</v>
      </c>
      <c r="G758" s="39" t="s">
        <v>863</v>
      </c>
      <c r="H758" s="40">
        <v>447421003</v>
      </c>
      <c r="I758" s="80">
        <v>0</v>
      </c>
      <c r="J758" s="46">
        <v>92.1</v>
      </c>
      <c r="K758" s="29">
        <f t="shared" si="47"/>
        <v>0</v>
      </c>
      <c r="L758" s="28">
        <f t="shared" si="49"/>
        <v>106.83599999999998</v>
      </c>
      <c r="M758" s="30">
        <f t="shared" si="50"/>
        <v>0</v>
      </c>
    </row>
    <row r="759" spans="1:13" x14ac:dyDescent="0.25">
      <c r="A759" s="26" t="s">
        <v>1452</v>
      </c>
      <c r="B759" s="25" t="s">
        <v>1410</v>
      </c>
      <c r="C759" s="26" t="str">
        <f t="shared" si="48"/>
        <v>05264</v>
      </c>
      <c r="D759" s="26">
        <v>4</v>
      </c>
      <c r="E759" s="75" t="s">
        <v>451</v>
      </c>
      <c r="F759" s="27" t="s">
        <v>1236</v>
      </c>
      <c r="G759" s="39" t="s">
        <v>855</v>
      </c>
      <c r="H759" s="40">
        <v>447421004</v>
      </c>
      <c r="I759" s="80">
        <v>0</v>
      </c>
      <c r="J759" s="46">
        <v>92.1</v>
      </c>
      <c r="K759" s="29">
        <f t="shared" si="47"/>
        <v>0</v>
      </c>
      <c r="L759" s="28">
        <f t="shared" si="49"/>
        <v>106.83599999999998</v>
      </c>
      <c r="M759" s="30">
        <f t="shared" si="50"/>
        <v>0</v>
      </c>
    </row>
    <row r="760" spans="1:13" x14ac:dyDescent="0.25">
      <c r="A760" s="26" t="s">
        <v>1452</v>
      </c>
      <c r="B760" s="25" t="s">
        <v>1410</v>
      </c>
      <c r="C760" s="26" t="str">
        <f t="shared" si="48"/>
        <v>05264</v>
      </c>
      <c r="D760" s="26">
        <v>5</v>
      </c>
      <c r="E760" s="75" t="s">
        <v>451</v>
      </c>
      <c r="F760" s="27" t="s">
        <v>1251</v>
      </c>
      <c r="G760" s="39" t="s">
        <v>839</v>
      </c>
      <c r="H760" s="40">
        <v>447421005</v>
      </c>
      <c r="I760" s="80">
        <v>0</v>
      </c>
      <c r="J760" s="46">
        <v>110.83</v>
      </c>
      <c r="K760" s="29">
        <f t="shared" si="47"/>
        <v>0</v>
      </c>
      <c r="L760" s="28">
        <f t="shared" si="49"/>
        <v>128.56279999999998</v>
      </c>
      <c r="M760" s="30">
        <f t="shared" si="50"/>
        <v>0</v>
      </c>
    </row>
    <row r="761" spans="1:13" x14ac:dyDescent="0.25">
      <c r="A761" s="26" t="s">
        <v>1452</v>
      </c>
      <c r="B761" s="25" t="s">
        <v>1410</v>
      </c>
      <c r="C761" s="26" t="str">
        <f t="shared" si="48"/>
        <v>05172</v>
      </c>
      <c r="D761" s="26">
        <v>1</v>
      </c>
      <c r="E761" s="75" t="s">
        <v>454</v>
      </c>
      <c r="F761" s="27" t="s">
        <v>1233</v>
      </c>
      <c r="G761" s="39" t="s">
        <v>846</v>
      </c>
      <c r="H761" s="40">
        <v>447420001</v>
      </c>
      <c r="I761" s="80">
        <v>0</v>
      </c>
      <c r="J761" s="46">
        <v>92.1</v>
      </c>
      <c r="K761" s="29">
        <f t="shared" si="47"/>
        <v>0</v>
      </c>
      <c r="L761" s="28">
        <f t="shared" si="49"/>
        <v>106.83599999999998</v>
      </c>
      <c r="M761" s="30">
        <f t="shared" si="50"/>
        <v>0</v>
      </c>
    </row>
    <row r="762" spans="1:13" x14ac:dyDescent="0.25">
      <c r="A762" s="26" t="s">
        <v>1452</v>
      </c>
      <c r="B762" s="25" t="s">
        <v>1410</v>
      </c>
      <c r="C762" s="26" t="str">
        <f t="shared" si="48"/>
        <v>05172</v>
      </c>
      <c r="D762" s="26">
        <v>2</v>
      </c>
      <c r="E762" s="75" t="s">
        <v>454</v>
      </c>
      <c r="F762" s="27" t="s">
        <v>1234</v>
      </c>
      <c r="G762" s="39" t="s">
        <v>870</v>
      </c>
      <c r="H762" s="40">
        <v>447420002</v>
      </c>
      <c r="I762" s="80">
        <v>0</v>
      </c>
      <c r="J762" s="46">
        <v>92.1</v>
      </c>
      <c r="K762" s="29">
        <f t="shared" ref="K762:K785" si="51">I762*J762</f>
        <v>0</v>
      </c>
      <c r="L762" s="28">
        <f t="shared" si="49"/>
        <v>106.83599999999998</v>
      </c>
      <c r="M762" s="30">
        <f t="shared" si="50"/>
        <v>0</v>
      </c>
    </row>
    <row r="763" spans="1:13" x14ac:dyDescent="0.25">
      <c r="A763" s="26" t="s">
        <v>1452</v>
      </c>
      <c r="B763" s="25" t="s">
        <v>1410</v>
      </c>
      <c r="C763" s="26" t="str">
        <f t="shared" ref="C763:C786" si="52">RIGHT(G763,5)</f>
        <v>05172</v>
      </c>
      <c r="D763" s="26">
        <v>3</v>
      </c>
      <c r="E763" s="75" t="s">
        <v>454</v>
      </c>
      <c r="F763" s="27" t="s">
        <v>1235</v>
      </c>
      <c r="G763" s="39" t="s">
        <v>862</v>
      </c>
      <c r="H763" s="40">
        <v>447420003</v>
      </c>
      <c r="I763" s="80">
        <v>0</v>
      </c>
      <c r="J763" s="46">
        <v>92.1</v>
      </c>
      <c r="K763" s="29">
        <f t="shared" si="51"/>
        <v>0</v>
      </c>
      <c r="L763" s="28">
        <f t="shared" ref="L763:L786" si="53">+J763*1.16</f>
        <v>106.83599999999998</v>
      </c>
      <c r="M763" s="30">
        <f t="shared" ref="M763:M786" si="54">+I763*L763</f>
        <v>0</v>
      </c>
    </row>
    <row r="764" spans="1:13" x14ac:dyDescent="0.25">
      <c r="A764" s="26" t="s">
        <v>1452</v>
      </c>
      <c r="B764" s="25" t="s">
        <v>1410</v>
      </c>
      <c r="C764" s="26" t="str">
        <f t="shared" si="52"/>
        <v>05172</v>
      </c>
      <c r="D764" s="26">
        <v>4</v>
      </c>
      <c r="E764" s="75" t="s">
        <v>454</v>
      </c>
      <c r="F764" s="27" t="s">
        <v>1236</v>
      </c>
      <c r="G764" s="39" t="s">
        <v>854</v>
      </c>
      <c r="H764" s="40">
        <v>447420004</v>
      </c>
      <c r="I764" s="80">
        <v>0</v>
      </c>
      <c r="J764" s="46">
        <v>92.1</v>
      </c>
      <c r="K764" s="29">
        <f t="shared" si="51"/>
        <v>0</v>
      </c>
      <c r="L764" s="28">
        <f t="shared" si="53"/>
        <v>106.83599999999998</v>
      </c>
      <c r="M764" s="30">
        <f t="shared" si="54"/>
        <v>0</v>
      </c>
    </row>
    <row r="765" spans="1:13" x14ac:dyDescent="0.25">
      <c r="A765" s="26" t="s">
        <v>1452</v>
      </c>
      <c r="B765" s="25" t="s">
        <v>1410</v>
      </c>
      <c r="C765" s="26" t="str">
        <f t="shared" si="52"/>
        <v>05172</v>
      </c>
      <c r="D765" s="26">
        <v>5</v>
      </c>
      <c r="E765" s="75" t="s">
        <v>454</v>
      </c>
      <c r="F765" s="27" t="s">
        <v>1251</v>
      </c>
      <c r="G765" s="39" t="s">
        <v>838</v>
      </c>
      <c r="H765" s="40">
        <v>447420005</v>
      </c>
      <c r="I765" s="80">
        <v>0</v>
      </c>
      <c r="J765" s="46">
        <v>110.83</v>
      </c>
      <c r="K765" s="29">
        <f t="shared" si="51"/>
        <v>0</v>
      </c>
      <c r="L765" s="28">
        <f t="shared" si="53"/>
        <v>128.56279999999998</v>
      </c>
      <c r="M765" s="30">
        <f t="shared" si="54"/>
        <v>0</v>
      </c>
    </row>
    <row r="766" spans="1:13" ht="24" x14ac:dyDescent="0.25">
      <c r="A766" s="26" t="s">
        <v>1452</v>
      </c>
      <c r="B766" s="25" t="s">
        <v>1410</v>
      </c>
      <c r="C766" s="26" t="str">
        <f t="shared" si="52"/>
        <v>F5100</v>
      </c>
      <c r="D766" s="26">
        <v>1</v>
      </c>
      <c r="E766" s="75" t="s">
        <v>669</v>
      </c>
      <c r="F766" s="27" t="s">
        <v>1233</v>
      </c>
      <c r="G766" s="39" t="s">
        <v>850</v>
      </c>
      <c r="H766" s="40">
        <v>447424001</v>
      </c>
      <c r="I766" s="80">
        <v>0</v>
      </c>
      <c r="J766" s="46">
        <v>92.1</v>
      </c>
      <c r="K766" s="29">
        <f t="shared" si="51"/>
        <v>0</v>
      </c>
      <c r="L766" s="28">
        <f t="shared" si="53"/>
        <v>106.83599999999998</v>
      </c>
      <c r="M766" s="30">
        <f t="shared" si="54"/>
        <v>0</v>
      </c>
    </row>
    <row r="767" spans="1:13" ht="24" x14ac:dyDescent="0.25">
      <c r="A767" s="26" t="s">
        <v>1452</v>
      </c>
      <c r="B767" s="25" t="s">
        <v>1410</v>
      </c>
      <c r="C767" s="26" t="str">
        <f t="shared" si="52"/>
        <v>F5100</v>
      </c>
      <c r="D767" s="26">
        <v>2</v>
      </c>
      <c r="E767" s="75" t="s">
        <v>669</v>
      </c>
      <c r="F767" s="27" t="s">
        <v>1234</v>
      </c>
      <c r="G767" s="39" t="s">
        <v>874</v>
      </c>
      <c r="H767" s="40">
        <v>447424002</v>
      </c>
      <c r="I767" s="80">
        <v>0</v>
      </c>
      <c r="J767" s="46">
        <v>92.1</v>
      </c>
      <c r="K767" s="29">
        <f t="shared" si="51"/>
        <v>0</v>
      </c>
      <c r="L767" s="28">
        <f t="shared" si="53"/>
        <v>106.83599999999998</v>
      </c>
      <c r="M767" s="30">
        <f t="shared" si="54"/>
        <v>0</v>
      </c>
    </row>
    <row r="768" spans="1:13" ht="24" x14ac:dyDescent="0.25">
      <c r="A768" s="26" t="s">
        <v>1452</v>
      </c>
      <c r="B768" s="25" t="s">
        <v>1410</v>
      </c>
      <c r="C768" s="26" t="str">
        <f t="shared" si="52"/>
        <v>F5100</v>
      </c>
      <c r="D768" s="26">
        <v>3</v>
      </c>
      <c r="E768" s="75" t="s">
        <v>669</v>
      </c>
      <c r="F768" s="27" t="s">
        <v>1235</v>
      </c>
      <c r="G768" s="39" t="s">
        <v>866</v>
      </c>
      <c r="H768" s="40">
        <v>447424003</v>
      </c>
      <c r="I768" s="80">
        <v>0</v>
      </c>
      <c r="J768" s="46">
        <v>92.1</v>
      </c>
      <c r="K768" s="29">
        <f t="shared" si="51"/>
        <v>0</v>
      </c>
      <c r="L768" s="28">
        <f t="shared" si="53"/>
        <v>106.83599999999998</v>
      </c>
      <c r="M768" s="30">
        <f t="shared" si="54"/>
        <v>0</v>
      </c>
    </row>
    <row r="769" spans="1:13" ht="24" x14ac:dyDescent="0.25">
      <c r="A769" s="26" t="s">
        <v>1452</v>
      </c>
      <c r="B769" s="25" t="s">
        <v>1410</v>
      </c>
      <c r="C769" s="26" t="str">
        <f t="shared" si="52"/>
        <v>F5100</v>
      </c>
      <c r="D769" s="26">
        <v>4</v>
      </c>
      <c r="E769" s="75" t="s">
        <v>669</v>
      </c>
      <c r="F769" s="27" t="s">
        <v>1236</v>
      </c>
      <c r="G769" s="39" t="s">
        <v>858</v>
      </c>
      <c r="H769" s="40">
        <v>447424004</v>
      </c>
      <c r="I769" s="80">
        <v>0</v>
      </c>
      <c r="J769" s="46">
        <v>92.1</v>
      </c>
      <c r="K769" s="29">
        <f t="shared" si="51"/>
        <v>0</v>
      </c>
      <c r="L769" s="28">
        <f t="shared" si="53"/>
        <v>106.83599999999998</v>
      </c>
      <c r="M769" s="30">
        <f t="shared" si="54"/>
        <v>0</v>
      </c>
    </row>
    <row r="770" spans="1:13" ht="24" x14ac:dyDescent="0.25">
      <c r="A770" s="26" t="s">
        <v>1452</v>
      </c>
      <c r="B770" s="25" t="s">
        <v>1410</v>
      </c>
      <c r="C770" s="26" t="str">
        <f t="shared" si="52"/>
        <v>F5100</v>
      </c>
      <c r="D770" s="26">
        <v>5</v>
      </c>
      <c r="E770" s="75" t="s">
        <v>669</v>
      </c>
      <c r="F770" s="27" t="s">
        <v>1251</v>
      </c>
      <c r="G770" s="39" t="s">
        <v>842</v>
      </c>
      <c r="H770" s="40">
        <v>447424005</v>
      </c>
      <c r="I770" s="80">
        <v>0</v>
      </c>
      <c r="J770" s="46">
        <v>110.83</v>
      </c>
      <c r="K770" s="29">
        <f t="shared" si="51"/>
        <v>0</v>
      </c>
      <c r="L770" s="28">
        <f t="shared" si="53"/>
        <v>128.56279999999998</v>
      </c>
      <c r="M770" s="30">
        <f t="shared" si="54"/>
        <v>0</v>
      </c>
    </row>
    <row r="771" spans="1:13" x14ac:dyDescent="0.25">
      <c r="A771" s="26" t="s">
        <v>1452</v>
      </c>
      <c r="B771" s="25" t="s">
        <v>1410</v>
      </c>
      <c r="C771" s="26" t="str">
        <f t="shared" si="52"/>
        <v>D5359</v>
      </c>
      <c r="D771" s="26">
        <v>1</v>
      </c>
      <c r="E771" s="75" t="s">
        <v>461</v>
      </c>
      <c r="F771" s="27" t="s">
        <v>1233</v>
      </c>
      <c r="G771" s="39" t="s">
        <v>848</v>
      </c>
      <c r="H771" s="40">
        <v>447422001</v>
      </c>
      <c r="I771" s="80">
        <v>0</v>
      </c>
      <c r="J771" s="46">
        <v>92.1</v>
      </c>
      <c r="K771" s="29">
        <f t="shared" si="51"/>
        <v>0</v>
      </c>
      <c r="L771" s="28">
        <f t="shared" si="53"/>
        <v>106.83599999999998</v>
      </c>
      <c r="M771" s="30">
        <f t="shared" si="54"/>
        <v>0</v>
      </c>
    </row>
    <row r="772" spans="1:13" x14ac:dyDescent="0.25">
      <c r="A772" s="26" t="s">
        <v>1452</v>
      </c>
      <c r="B772" s="25" t="s">
        <v>1410</v>
      </c>
      <c r="C772" s="26" t="str">
        <f t="shared" si="52"/>
        <v>D5359</v>
      </c>
      <c r="D772" s="26">
        <v>2</v>
      </c>
      <c r="E772" s="75" t="s">
        <v>461</v>
      </c>
      <c r="F772" s="27" t="s">
        <v>1234</v>
      </c>
      <c r="G772" s="39" t="s">
        <v>872</v>
      </c>
      <c r="H772" s="40">
        <v>447422002</v>
      </c>
      <c r="I772" s="80">
        <v>0</v>
      </c>
      <c r="J772" s="46">
        <v>92.1</v>
      </c>
      <c r="K772" s="29">
        <f t="shared" si="51"/>
        <v>0</v>
      </c>
      <c r="L772" s="28">
        <f t="shared" si="53"/>
        <v>106.83599999999998</v>
      </c>
      <c r="M772" s="30">
        <f t="shared" si="54"/>
        <v>0</v>
      </c>
    </row>
    <row r="773" spans="1:13" x14ac:dyDescent="0.25">
      <c r="A773" s="26" t="s">
        <v>1452</v>
      </c>
      <c r="B773" s="25" t="s">
        <v>1410</v>
      </c>
      <c r="C773" s="26" t="str">
        <f t="shared" si="52"/>
        <v>D5359</v>
      </c>
      <c r="D773" s="26">
        <v>3</v>
      </c>
      <c r="E773" s="75" t="s">
        <v>461</v>
      </c>
      <c r="F773" s="27" t="s">
        <v>1235</v>
      </c>
      <c r="G773" s="39" t="s">
        <v>864</v>
      </c>
      <c r="H773" s="40">
        <v>447422003</v>
      </c>
      <c r="I773" s="80">
        <v>0</v>
      </c>
      <c r="J773" s="46">
        <v>92.1</v>
      </c>
      <c r="K773" s="29">
        <f t="shared" si="51"/>
        <v>0</v>
      </c>
      <c r="L773" s="28">
        <f t="shared" si="53"/>
        <v>106.83599999999998</v>
      </c>
      <c r="M773" s="30">
        <f t="shared" si="54"/>
        <v>0</v>
      </c>
    </row>
    <row r="774" spans="1:13" x14ac:dyDescent="0.25">
      <c r="A774" s="26" t="s">
        <v>1452</v>
      </c>
      <c r="B774" s="25" t="s">
        <v>1410</v>
      </c>
      <c r="C774" s="26" t="str">
        <f t="shared" si="52"/>
        <v>D5359</v>
      </c>
      <c r="D774" s="26">
        <v>4</v>
      </c>
      <c r="E774" s="75" t="s">
        <v>461</v>
      </c>
      <c r="F774" s="27" t="s">
        <v>1236</v>
      </c>
      <c r="G774" s="39" t="s">
        <v>856</v>
      </c>
      <c r="H774" s="40">
        <v>447422004</v>
      </c>
      <c r="I774" s="80">
        <v>0</v>
      </c>
      <c r="J774" s="46">
        <v>92.1</v>
      </c>
      <c r="K774" s="29">
        <f t="shared" si="51"/>
        <v>0</v>
      </c>
      <c r="L774" s="28">
        <f t="shared" si="53"/>
        <v>106.83599999999998</v>
      </c>
      <c r="M774" s="30">
        <f t="shared" si="54"/>
        <v>0</v>
      </c>
    </row>
    <row r="775" spans="1:13" x14ac:dyDescent="0.25">
      <c r="A775" s="26" t="s">
        <v>1452</v>
      </c>
      <c r="B775" s="25" t="s">
        <v>1410</v>
      </c>
      <c r="C775" s="26" t="str">
        <f t="shared" si="52"/>
        <v>D5359</v>
      </c>
      <c r="D775" s="26">
        <v>5</v>
      </c>
      <c r="E775" s="75" t="s">
        <v>461</v>
      </c>
      <c r="F775" s="27" t="s">
        <v>1251</v>
      </c>
      <c r="G775" s="39" t="s">
        <v>840</v>
      </c>
      <c r="H775" s="40">
        <v>447422005</v>
      </c>
      <c r="I775" s="80">
        <v>0</v>
      </c>
      <c r="J775" s="46">
        <v>110.83</v>
      </c>
      <c r="K775" s="29">
        <f t="shared" si="51"/>
        <v>0</v>
      </c>
      <c r="L775" s="28">
        <f t="shared" si="53"/>
        <v>128.56279999999998</v>
      </c>
      <c r="M775" s="30">
        <f t="shared" si="54"/>
        <v>0</v>
      </c>
    </row>
    <row r="776" spans="1:13" x14ac:dyDescent="0.25">
      <c r="A776" s="26" t="s">
        <v>1452</v>
      </c>
      <c r="B776" s="25" t="s">
        <v>1410</v>
      </c>
      <c r="C776" s="26" t="str">
        <f t="shared" si="52"/>
        <v>L5504</v>
      </c>
      <c r="D776" s="26">
        <v>1</v>
      </c>
      <c r="E776" s="75" t="s">
        <v>455</v>
      </c>
      <c r="F776" s="27" t="s">
        <v>1233</v>
      </c>
      <c r="G776" s="39" t="s">
        <v>851</v>
      </c>
      <c r="H776" s="40">
        <v>447425001</v>
      </c>
      <c r="I776" s="80">
        <v>0</v>
      </c>
      <c r="J776" s="46">
        <v>92.1</v>
      </c>
      <c r="K776" s="29">
        <f t="shared" si="51"/>
        <v>0</v>
      </c>
      <c r="L776" s="28">
        <f t="shared" si="53"/>
        <v>106.83599999999998</v>
      </c>
      <c r="M776" s="30">
        <f t="shared" si="54"/>
        <v>0</v>
      </c>
    </row>
    <row r="777" spans="1:13" x14ac:dyDescent="0.25">
      <c r="A777" s="26" t="s">
        <v>1452</v>
      </c>
      <c r="B777" s="25" t="s">
        <v>1410</v>
      </c>
      <c r="C777" s="26" t="str">
        <f t="shared" si="52"/>
        <v>L5504</v>
      </c>
      <c r="D777" s="26">
        <v>2</v>
      </c>
      <c r="E777" s="75" t="s">
        <v>455</v>
      </c>
      <c r="F777" s="27" t="s">
        <v>1234</v>
      </c>
      <c r="G777" s="39" t="s">
        <v>875</v>
      </c>
      <c r="H777" s="40">
        <v>447425002</v>
      </c>
      <c r="I777" s="80">
        <v>0</v>
      </c>
      <c r="J777" s="46">
        <v>92.1</v>
      </c>
      <c r="K777" s="29">
        <f t="shared" si="51"/>
        <v>0</v>
      </c>
      <c r="L777" s="28">
        <f t="shared" si="53"/>
        <v>106.83599999999998</v>
      </c>
      <c r="M777" s="30">
        <f t="shared" si="54"/>
        <v>0</v>
      </c>
    </row>
    <row r="778" spans="1:13" x14ac:dyDescent="0.25">
      <c r="A778" s="26" t="s">
        <v>1452</v>
      </c>
      <c r="B778" s="25" t="s">
        <v>1410</v>
      </c>
      <c r="C778" s="26" t="str">
        <f t="shared" si="52"/>
        <v>L5504</v>
      </c>
      <c r="D778" s="26">
        <v>3</v>
      </c>
      <c r="E778" s="75" t="s">
        <v>455</v>
      </c>
      <c r="F778" s="27" t="s">
        <v>1235</v>
      </c>
      <c r="G778" s="39" t="s">
        <v>867</v>
      </c>
      <c r="H778" s="40">
        <v>447425003</v>
      </c>
      <c r="I778" s="80">
        <v>0</v>
      </c>
      <c r="J778" s="46">
        <v>92.1</v>
      </c>
      <c r="K778" s="29">
        <f t="shared" si="51"/>
        <v>0</v>
      </c>
      <c r="L778" s="28">
        <f t="shared" si="53"/>
        <v>106.83599999999998</v>
      </c>
      <c r="M778" s="30">
        <f t="shared" si="54"/>
        <v>0</v>
      </c>
    </row>
    <row r="779" spans="1:13" x14ac:dyDescent="0.25">
      <c r="A779" s="26" t="s">
        <v>1452</v>
      </c>
      <c r="B779" s="25" t="s">
        <v>1410</v>
      </c>
      <c r="C779" s="26" t="str">
        <f t="shared" si="52"/>
        <v>L5504</v>
      </c>
      <c r="D779" s="26">
        <v>4</v>
      </c>
      <c r="E779" s="75" t="s">
        <v>455</v>
      </c>
      <c r="F779" s="27" t="s">
        <v>1236</v>
      </c>
      <c r="G779" s="39" t="s">
        <v>859</v>
      </c>
      <c r="H779" s="40">
        <v>447425004</v>
      </c>
      <c r="I779" s="80">
        <v>0</v>
      </c>
      <c r="J779" s="46">
        <v>92.1</v>
      </c>
      <c r="K779" s="29">
        <f t="shared" si="51"/>
        <v>0</v>
      </c>
      <c r="L779" s="28">
        <f t="shared" si="53"/>
        <v>106.83599999999998</v>
      </c>
      <c r="M779" s="30">
        <f t="shared" si="54"/>
        <v>0</v>
      </c>
    </row>
    <row r="780" spans="1:13" x14ac:dyDescent="0.25">
      <c r="A780" s="26" t="s">
        <v>1452</v>
      </c>
      <c r="B780" s="25" t="s">
        <v>1410</v>
      </c>
      <c r="C780" s="26" t="str">
        <f t="shared" si="52"/>
        <v>L5504</v>
      </c>
      <c r="D780" s="26">
        <v>5</v>
      </c>
      <c r="E780" s="75" t="s">
        <v>455</v>
      </c>
      <c r="F780" s="27" t="s">
        <v>1251</v>
      </c>
      <c r="G780" s="39" t="s">
        <v>843</v>
      </c>
      <c r="H780" s="40">
        <v>447425005</v>
      </c>
      <c r="I780" s="80">
        <v>0</v>
      </c>
      <c r="J780" s="46">
        <v>110.83</v>
      </c>
      <c r="K780" s="29">
        <f t="shared" si="51"/>
        <v>0</v>
      </c>
      <c r="L780" s="28">
        <f t="shared" si="53"/>
        <v>128.56279999999998</v>
      </c>
      <c r="M780" s="30">
        <f t="shared" si="54"/>
        <v>0</v>
      </c>
    </row>
    <row r="781" spans="1:13" x14ac:dyDescent="0.25">
      <c r="A781" s="26" t="s">
        <v>1452</v>
      </c>
      <c r="B781" s="25" t="s">
        <v>1410</v>
      </c>
      <c r="C781" s="26" t="str">
        <f t="shared" si="52"/>
        <v>D5835</v>
      </c>
      <c r="D781" s="26">
        <v>1</v>
      </c>
      <c r="E781" s="75" t="s">
        <v>731</v>
      </c>
      <c r="F781" s="27" t="s">
        <v>1233</v>
      </c>
      <c r="G781" s="39" t="s">
        <v>849</v>
      </c>
      <c r="H781" s="40">
        <v>447423001</v>
      </c>
      <c r="I781" s="80">
        <v>0</v>
      </c>
      <c r="J781" s="46">
        <v>92.1</v>
      </c>
      <c r="K781" s="29">
        <f t="shared" si="51"/>
        <v>0</v>
      </c>
      <c r="L781" s="28">
        <f t="shared" si="53"/>
        <v>106.83599999999998</v>
      </c>
      <c r="M781" s="30">
        <f t="shared" si="54"/>
        <v>0</v>
      </c>
    </row>
    <row r="782" spans="1:13" x14ac:dyDescent="0.25">
      <c r="A782" s="26" t="s">
        <v>1452</v>
      </c>
      <c r="B782" s="25" t="s">
        <v>1410</v>
      </c>
      <c r="C782" s="26" t="str">
        <f t="shared" si="52"/>
        <v>D5835</v>
      </c>
      <c r="D782" s="26">
        <v>2</v>
      </c>
      <c r="E782" s="75" t="s">
        <v>731</v>
      </c>
      <c r="F782" s="27" t="s">
        <v>1234</v>
      </c>
      <c r="G782" s="39" t="s">
        <v>873</v>
      </c>
      <c r="H782" s="40">
        <v>447423002</v>
      </c>
      <c r="I782" s="80">
        <v>0</v>
      </c>
      <c r="J782" s="46">
        <v>92.1</v>
      </c>
      <c r="K782" s="29">
        <f t="shared" si="51"/>
        <v>0</v>
      </c>
      <c r="L782" s="28">
        <f t="shared" si="53"/>
        <v>106.83599999999998</v>
      </c>
      <c r="M782" s="30">
        <f t="shared" si="54"/>
        <v>0</v>
      </c>
    </row>
    <row r="783" spans="1:13" x14ac:dyDescent="0.25">
      <c r="A783" s="26" t="s">
        <v>1452</v>
      </c>
      <c r="B783" s="25" t="s">
        <v>1410</v>
      </c>
      <c r="C783" s="26" t="str">
        <f t="shared" si="52"/>
        <v>D5835</v>
      </c>
      <c r="D783" s="26">
        <v>3</v>
      </c>
      <c r="E783" s="75" t="s">
        <v>731</v>
      </c>
      <c r="F783" s="27" t="s">
        <v>1235</v>
      </c>
      <c r="G783" s="39" t="s">
        <v>865</v>
      </c>
      <c r="H783" s="40">
        <v>447423003</v>
      </c>
      <c r="I783" s="80">
        <v>0</v>
      </c>
      <c r="J783" s="46">
        <v>92.1</v>
      </c>
      <c r="K783" s="29">
        <f t="shared" si="51"/>
        <v>0</v>
      </c>
      <c r="L783" s="28">
        <f t="shared" si="53"/>
        <v>106.83599999999998</v>
      </c>
      <c r="M783" s="30">
        <f t="shared" si="54"/>
        <v>0</v>
      </c>
    </row>
    <row r="784" spans="1:13" x14ac:dyDescent="0.25">
      <c r="A784" s="26" t="s">
        <v>1452</v>
      </c>
      <c r="B784" s="25" t="s">
        <v>1410</v>
      </c>
      <c r="C784" s="26" t="str">
        <f t="shared" si="52"/>
        <v>D5835</v>
      </c>
      <c r="D784" s="26">
        <v>4</v>
      </c>
      <c r="E784" s="75" t="s">
        <v>731</v>
      </c>
      <c r="F784" s="27" t="s">
        <v>1236</v>
      </c>
      <c r="G784" s="39" t="s">
        <v>857</v>
      </c>
      <c r="H784" s="40">
        <v>447423004</v>
      </c>
      <c r="I784" s="80">
        <v>0</v>
      </c>
      <c r="J784" s="46">
        <v>92.1</v>
      </c>
      <c r="K784" s="29">
        <f t="shared" si="51"/>
        <v>0</v>
      </c>
      <c r="L784" s="28">
        <f t="shared" si="53"/>
        <v>106.83599999999998</v>
      </c>
      <c r="M784" s="30">
        <f t="shared" si="54"/>
        <v>0</v>
      </c>
    </row>
    <row r="785" spans="1:13" x14ac:dyDescent="0.25">
      <c r="A785" s="26" t="s">
        <v>1452</v>
      </c>
      <c r="B785" s="25" t="s">
        <v>1410</v>
      </c>
      <c r="C785" s="26" t="str">
        <f t="shared" si="52"/>
        <v>D5835</v>
      </c>
      <c r="D785" s="26">
        <v>5</v>
      </c>
      <c r="E785" s="75" t="s">
        <v>731</v>
      </c>
      <c r="F785" s="27" t="s">
        <v>1251</v>
      </c>
      <c r="G785" s="39" t="s">
        <v>841</v>
      </c>
      <c r="H785" s="40">
        <v>447423005</v>
      </c>
      <c r="I785" s="80">
        <v>0</v>
      </c>
      <c r="J785" s="46">
        <v>110.83</v>
      </c>
      <c r="K785" s="29">
        <f t="shared" si="51"/>
        <v>0</v>
      </c>
      <c r="L785" s="28">
        <f t="shared" si="53"/>
        <v>128.56279999999998</v>
      </c>
      <c r="M785" s="30">
        <f t="shared" si="54"/>
        <v>0</v>
      </c>
    </row>
    <row r="786" spans="1:13" x14ac:dyDescent="0.25">
      <c r="A786" s="26" t="s">
        <v>1453</v>
      </c>
      <c r="B786" s="25" t="s">
        <v>1355</v>
      </c>
      <c r="C786" s="26" t="str">
        <f t="shared" si="52"/>
        <v>00101</v>
      </c>
      <c r="D786" s="26">
        <v>1</v>
      </c>
      <c r="E786" s="75" t="s">
        <v>447</v>
      </c>
      <c r="F786" s="27" t="s">
        <v>1233</v>
      </c>
      <c r="G786" s="39" t="s">
        <v>967</v>
      </c>
      <c r="H786" s="40">
        <v>454586001</v>
      </c>
      <c r="I786" s="80">
        <v>0</v>
      </c>
      <c r="J786" s="46">
        <v>61</v>
      </c>
      <c r="K786" s="29">
        <f t="shared" ref="K786:K849" si="55">I786*J786</f>
        <v>0</v>
      </c>
      <c r="L786" s="28">
        <f t="shared" si="53"/>
        <v>70.759999999999991</v>
      </c>
      <c r="M786" s="30">
        <f t="shared" si="54"/>
        <v>0</v>
      </c>
    </row>
    <row r="787" spans="1:13" x14ac:dyDescent="0.25">
      <c r="A787" s="26" t="s">
        <v>1453</v>
      </c>
      <c r="B787" s="25" t="s">
        <v>1355</v>
      </c>
      <c r="C787" s="26" t="str">
        <f t="shared" ref="C787:C850" si="56">RIGHT(G787,5)</f>
        <v>00101</v>
      </c>
      <c r="D787" s="26">
        <v>2</v>
      </c>
      <c r="E787" s="75" t="s">
        <v>447</v>
      </c>
      <c r="F787" s="27" t="s">
        <v>1234</v>
      </c>
      <c r="G787" s="39" t="s">
        <v>970</v>
      </c>
      <c r="H787" s="40">
        <v>454586002</v>
      </c>
      <c r="I787" s="80">
        <v>0</v>
      </c>
      <c r="J787" s="46">
        <v>61</v>
      </c>
      <c r="K787" s="29">
        <f t="shared" si="55"/>
        <v>0</v>
      </c>
      <c r="L787" s="28">
        <f t="shared" ref="L787:L850" si="57">+J787*1.16</f>
        <v>70.759999999999991</v>
      </c>
      <c r="M787" s="30">
        <f t="shared" ref="M787:M850" si="58">+I787*L787</f>
        <v>0</v>
      </c>
    </row>
    <row r="788" spans="1:13" x14ac:dyDescent="0.25">
      <c r="A788" s="26" t="s">
        <v>1453</v>
      </c>
      <c r="B788" s="25" t="s">
        <v>1355</v>
      </c>
      <c r="C788" s="26" t="str">
        <f t="shared" si="56"/>
        <v>00101</v>
      </c>
      <c r="D788" s="26">
        <v>3</v>
      </c>
      <c r="E788" s="75" t="s">
        <v>447</v>
      </c>
      <c r="F788" s="27" t="s">
        <v>1235</v>
      </c>
      <c r="G788" s="39" t="s">
        <v>969</v>
      </c>
      <c r="H788" s="40">
        <v>454586003</v>
      </c>
      <c r="I788" s="80">
        <v>0</v>
      </c>
      <c r="J788" s="46">
        <v>61</v>
      </c>
      <c r="K788" s="29">
        <f t="shared" si="55"/>
        <v>0</v>
      </c>
      <c r="L788" s="28">
        <f t="shared" si="57"/>
        <v>70.759999999999991</v>
      </c>
      <c r="M788" s="30">
        <f t="shared" si="58"/>
        <v>0</v>
      </c>
    </row>
    <row r="789" spans="1:13" x14ac:dyDescent="0.25">
      <c r="A789" s="26" t="s">
        <v>1453</v>
      </c>
      <c r="B789" s="25" t="s">
        <v>1355</v>
      </c>
      <c r="C789" s="26" t="str">
        <f t="shared" si="56"/>
        <v>00101</v>
      </c>
      <c r="D789" s="26">
        <v>4</v>
      </c>
      <c r="E789" s="75" t="s">
        <v>447</v>
      </c>
      <c r="F789" s="27" t="s">
        <v>1236</v>
      </c>
      <c r="G789" s="39" t="s">
        <v>968</v>
      </c>
      <c r="H789" s="40">
        <v>454586004</v>
      </c>
      <c r="I789" s="80">
        <v>0</v>
      </c>
      <c r="J789" s="46">
        <v>61</v>
      </c>
      <c r="K789" s="29">
        <f t="shared" si="55"/>
        <v>0</v>
      </c>
      <c r="L789" s="28">
        <f t="shared" si="57"/>
        <v>70.759999999999991</v>
      </c>
      <c r="M789" s="30">
        <f t="shared" si="58"/>
        <v>0</v>
      </c>
    </row>
    <row r="790" spans="1:13" x14ac:dyDescent="0.25">
      <c r="A790" s="26" t="s">
        <v>1453</v>
      </c>
      <c r="B790" s="25" t="s">
        <v>1355</v>
      </c>
      <c r="C790" s="26" t="str">
        <f t="shared" si="56"/>
        <v>00101</v>
      </c>
      <c r="D790" s="26">
        <v>5</v>
      </c>
      <c r="E790" s="75" t="s">
        <v>447</v>
      </c>
      <c r="F790" s="27" t="s">
        <v>1251</v>
      </c>
      <c r="G790" s="39" t="s">
        <v>966</v>
      </c>
      <c r="H790" s="40">
        <v>454586005</v>
      </c>
      <c r="I790" s="80">
        <v>0</v>
      </c>
      <c r="J790" s="46">
        <v>74</v>
      </c>
      <c r="K790" s="29">
        <f t="shared" si="55"/>
        <v>0</v>
      </c>
      <c r="L790" s="28">
        <f t="shared" si="57"/>
        <v>85.839999999999989</v>
      </c>
      <c r="M790" s="30">
        <f t="shared" si="58"/>
        <v>0</v>
      </c>
    </row>
    <row r="791" spans="1:13" x14ac:dyDescent="0.25">
      <c r="A791" s="26" t="s">
        <v>1453</v>
      </c>
      <c r="B791" s="25" t="s">
        <v>1355</v>
      </c>
      <c r="C791" s="26" t="str">
        <f t="shared" si="56"/>
        <v>05264</v>
      </c>
      <c r="D791" s="26">
        <v>1</v>
      </c>
      <c r="E791" s="75" t="s">
        <v>451</v>
      </c>
      <c r="F791" s="27" t="s">
        <v>1233</v>
      </c>
      <c r="G791" s="39" t="s">
        <v>972</v>
      </c>
      <c r="H791" s="40">
        <v>454588001</v>
      </c>
      <c r="I791" s="80">
        <v>0</v>
      </c>
      <c r="J791" s="46">
        <v>61</v>
      </c>
      <c r="K791" s="29">
        <f t="shared" si="55"/>
        <v>0</v>
      </c>
      <c r="L791" s="28">
        <f t="shared" si="57"/>
        <v>70.759999999999991</v>
      </c>
      <c r="M791" s="30">
        <f t="shared" si="58"/>
        <v>0</v>
      </c>
    </row>
    <row r="792" spans="1:13" x14ac:dyDescent="0.25">
      <c r="A792" s="26" t="s">
        <v>1453</v>
      </c>
      <c r="B792" s="25" t="s">
        <v>1355</v>
      </c>
      <c r="C792" s="26" t="str">
        <f t="shared" si="56"/>
        <v>05264</v>
      </c>
      <c r="D792" s="26">
        <v>2</v>
      </c>
      <c r="E792" s="75" t="s">
        <v>451</v>
      </c>
      <c r="F792" s="27" t="s">
        <v>1234</v>
      </c>
      <c r="G792" s="39" t="s">
        <v>975</v>
      </c>
      <c r="H792" s="40">
        <v>454588002</v>
      </c>
      <c r="I792" s="80">
        <v>0</v>
      </c>
      <c r="J792" s="46">
        <v>61</v>
      </c>
      <c r="K792" s="29">
        <f t="shared" si="55"/>
        <v>0</v>
      </c>
      <c r="L792" s="28">
        <f t="shared" si="57"/>
        <v>70.759999999999991</v>
      </c>
      <c r="M792" s="30">
        <f t="shared" si="58"/>
        <v>0</v>
      </c>
    </row>
    <row r="793" spans="1:13" x14ac:dyDescent="0.25">
      <c r="A793" s="26" t="s">
        <v>1453</v>
      </c>
      <c r="B793" s="25" t="s">
        <v>1355</v>
      </c>
      <c r="C793" s="26" t="str">
        <f t="shared" si="56"/>
        <v>05264</v>
      </c>
      <c r="D793" s="26">
        <v>3</v>
      </c>
      <c r="E793" s="75" t="s">
        <v>451</v>
      </c>
      <c r="F793" s="27" t="s">
        <v>1235</v>
      </c>
      <c r="G793" s="39" t="s">
        <v>974</v>
      </c>
      <c r="H793" s="40">
        <v>454588003</v>
      </c>
      <c r="I793" s="80">
        <v>0</v>
      </c>
      <c r="J793" s="46">
        <v>61</v>
      </c>
      <c r="K793" s="29">
        <f t="shared" si="55"/>
        <v>0</v>
      </c>
      <c r="L793" s="28">
        <f t="shared" si="57"/>
        <v>70.759999999999991</v>
      </c>
      <c r="M793" s="30">
        <f t="shared" si="58"/>
        <v>0</v>
      </c>
    </row>
    <row r="794" spans="1:13" x14ac:dyDescent="0.25">
      <c r="A794" s="26" t="s">
        <v>1453</v>
      </c>
      <c r="B794" s="25" t="s">
        <v>1355</v>
      </c>
      <c r="C794" s="26" t="str">
        <f t="shared" si="56"/>
        <v>05264</v>
      </c>
      <c r="D794" s="26">
        <v>4</v>
      </c>
      <c r="E794" s="75" t="s">
        <v>451</v>
      </c>
      <c r="F794" s="27" t="s">
        <v>1236</v>
      </c>
      <c r="G794" s="39" t="s">
        <v>973</v>
      </c>
      <c r="H794" s="40">
        <v>454588004</v>
      </c>
      <c r="I794" s="80">
        <v>0</v>
      </c>
      <c r="J794" s="46">
        <v>61</v>
      </c>
      <c r="K794" s="29">
        <f t="shared" si="55"/>
        <v>0</v>
      </c>
      <c r="L794" s="28">
        <f t="shared" si="57"/>
        <v>70.759999999999991</v>
      </c>
      <c r="M794" s="30">
        <f t="shared" si="58"/>
        <v>0</v>
      </c>
    </row>
    <row r="795" spans="1:13" x14ac:dyDescent="0.25">
      <c r="A795" s="26" t="s">
        <v>1453</v>
      </c>
      <c r="B795" s="25" t="s">
        <v>1355</v>
      </c>
      <c r="C795" s="26" t="str">
        <f t="shared" si="56"/>
        <v>05264</v>
      </c>
      <c r="D795" s="26">
        <v>5</v>
      </c>
      <c r="E795" s="75" t="s">
        <v>451</v>
      </c>
      <c r="F795" s="27" t="s">
        <v>1251</v>
      </c>
      <c r="G795" s="39" t="s">
        <v>971</v>
      </c>
      <c r="H795" s="40">
        <v>454588005</v>
      </c>
      <c r="I795" s="80">
        <v>0</v>
      </c>
      <c r="J795" s="46">
        <v>74</v>
      </c>
      <c r="K795" s="29">
        <f t="shared" si="55"/>
        <v>0</v>
      </c>
      <c r="L795" s="28">
        <f t="shared" si="57"/>
        <v>85.839999999999989</v>
      </c>
      <c r="M795" s="30">
        <f t="shared" si="58"/>
        <v>0</v>
      </c>
    </row>
    <row r="796" spans="1:13" x14ac:dyDescent="0.25">
      <c r="A796" s="26" t="s">
        <v>1453</v>
      </c>
      <c r="B796" s="25" t="s">
        <v>1355</v>
      </c>
      <c r="C796" s="26" t="str">
        <f t="shared" si="56"/>
        <v>05172</v>
      </c>
      <c r="D796" s="26">
        <v>1</v>
      </c>
      <c r="E796" s="75" t="s">
        <v>454</v>
      </c>
      <c r="F796" s="27" t="s">
        <v>1233</v>
      </c>
      <c r="G796" s="39" t="s">
        <v>977</v>
      </c>
      <c r="H796" s="40">
        <v>454587001</v>
      </c>
      <c r="I796" s="80">
        <v>0</v>
      </c>
      <c r="J796" s="46">
        <v>61</v>
      </c>
      <c r="K796" s="29">
        <f t="shared" si="55"/>
        <v>0</v>
      </c>
      <c r="L796" s="28">
        <f t="shared" si="57"/>
        <v>70.759999999999991</v>
      </c>
      <c r="M796" s="30">
        <f t="shared" si="58"/>
        <v>0</v>
      </c>
    </row>
    <row r="797" spans="1:13" x14ac:dyDescent="0.25">
      <c r="A797" s="26" t="s">
        <v>1453</v>
      </c>
      <c r="B797" s="25" t="s">
        <v>1355</v>
      </c>
      <c r="C797" s="26" t="str">
        <f t="shared" si="56"/>
        <v>05172</v>
      </c>
      <c r="D797" s="26">
        <v>2</v>
      </c>
      <c r="E797" s="75" t="s">
        <v>454</v>
      </c>
      <c r="F797" s="27" t="s">
        <v>1234</v>
      </c>
      <c r="G797" s="39" t="s">
        <v>980</v>
      </c>
      <c r="H797" s="40">
        <v>454587002</v>
      </c>
      <c r="I797" s="80">
        <v>0</v>
      </c>
      <c r="J797" s="46">
        <v>61</v>
      </c>
      <c r="K797" s="29">
        <f t="shared" si="55"/>
        <v>0</v>
      </c>
      <c r="L797" s="28">
        <f t="shared" si="57"/>
        <v>70.759999999999991</v>
      </c>
      <c r="M797" s="30">
        <f t="shared" si="58"/>
        <v>0</v>
      </c>
    </row>
    <row r="798" spans="1:13" x14ac:dyDescent="0.25">
      <c r="A798" s="26" t="s">
        <v>1453</v>
      </c>
      <c r="B798" s="25" t="s">
        <v>1355</v>
      </c>
      <c r="C798" s="26" t="str">
        <f t="shared" si="56"/>
        <v>05172</v>
      </c>
      <c r="D798" s="26">
        <v>3</v>
      </c>
      <c r="E798" s="75" t="s">
        <v>454</v>
      </c>
      <c r="F798" s="27" t="s">
        <v>1235</v>
      </c>
      <c r="G798" s="39" t="s">
        <v>979</v>
      </c>
      <c r="H798" s="40">
        <v>454587003</v>
      </c>
      <c r="I798" s="80">
        <v>0</v>
      </c>
      <c r="J798" s="46">
        <v>61</v>
      </c>
      <c r="K798" s="29">
        <f t="shared" si="55"/>
        <v>0</v>
      </c>
      <c r="L798" s="28">
        <f t="shared" si="57"/>
        <v>70.759999999999991</v>
      </c>
      <c r="M798" s="30">
        <f t="shared" si="58"/>
        <v>0</v>
      </c>
    </row>
    <row r="799" spans="1:13" x14ac:dyDescent="0.25">
      <c r="A799" s="26" t="s">
        <v>1453</v>
      </c>
      <c r="B799" s="25" t="s">
        <v>1355</v>
      </c>
      <c r="C799" s="26" t="str">
        <f t="shared" si="56"/>
        <v>05172</v>
      </c>
      <c r="D799" s="26">
        <v>4</v>
      </c>
      <c r="E799" s="75" t="s">
        <v>454</v>
      </c>
      <c r="F799" s="27" t="s">
        <v>1236</v>
      </c>
      <c r="G799" s="39" t="s">
        <v>978</v>
      </c>
      <c r="H799" s="40">
        <v>454587004</v>
      </c>
      <c r="I799" s="80">
        <v>0</v>
      </c>
      <c r="J799" s="46">
        <v>61</v>
      </c>
      <c r="K799" s="29">
        <f t="shared" si="55"/>
        <v>0</v>
      </c>
      <c r="L799" s="28">
        <f t="shared" si="57"/>
        <v>70.759999999999991</v>
      </c>
      <c r="M799" s="30">
        <f t="shared" si="58"/>
        <v>0</v>
      </c>
    </row>
    <row r="800" spans="1:13" x14ac:dyDescent="0.25">
      <c r="A800" s="26" t="s">
        <v>1453</v>
      </c>
      <c r="B800" s="25" t="s">
        <v>1355</v>
      </c>
      <c r="C800" s="26" t="str">
        <f t="shared" si="56"/>
        <v>05172</v>
      </c>
      <c r="D800" s="26">
        <v>5</v>
      </c>
      <c r="E800" s="75" t="s">
        <v>454</v>
      </c>
      <c r="F800" s="27" t="s">
        <v>1251</v>
      </c>
      <c r="G800" s="39" t="s">
        <v>976</v>
      </c>
      <c r="H800" s="40">
        <v>454587005</v>
      </c>
      <c r="I800" s="80">
        <v>0</v>
      </c>
      <c r="J800" s="46">
        <v>74</v>
      </c>
      <c r="K800" s="29">
        <f t="shared" si="55"/>
        <v>0</v>
      </c>
      <c r="L800" s="28">
        <f t="shared" si="57"/>
        <v>85.839999999999989</v>
      </c>
      <c r="M800" s="30">
        <f t="shared" si="58"/>
        <v>0</v>
      </c>
    </row>
    <row r="801" spans="1:13" x14ac:dyDescent="0.25">
      <c r="A801" s="26" t="s">
        <v>1453</v>
      </c>
      <c r="B801" s="25" t="s">
        <v>1355</v>
      </c>
      <c r="C801" s="26" t="str">
        <f t="shared" si="56"/>
        <v>A5301</v>
      </c>
      <c r="D801" s="26">
        <v>1</v>
      </c>
      <c r="E801" s="75" t="s">
        <v>461</v>
      </c>
      <c r="F801" s="27" t="s">
        <v>1233</v>
      </c>
      <c r="G801" s="39" t="s">
        <v>982</v>
      </c>
      <c r="H801" s="40">
        <v>454590001</v>
      </c>
      <c r="I801" s="80">
        <v>0</v>
      </c>
      <c r="J801" s="46">
        <v>61</v>
      </c>
      <c r="K801" s="29">
        <f t="shared" si="55"/>
        <v>0</v>
      </c>
      <c r="L801" s="28">
        <f t="shared" si="57"/>
        <v>70.759999999999991</v>
      </c>
      <c r="M801" s="30">
        <f t="shared" si="58"/>
        <v>0</v>
      </c>
    </row>
    <row r="802" spans="1:13" x14ac:dyDescent="0.25">
      <c r="A802" s="26" t="s">
        <v>1453</v>
      </c>
      <c r="B802" s="25" t="s">
        <v>1355</v>
      </c>
      <c r="C802" s="26" t="str">
        <f t="shared" si="56"/>
        <v>A5301</v>
      </c>
      <c r="D802" s="26">
        <v>2</v>
      </c>
      <c r="E802" s="75" t="s">
        <v>461</v>
      </c>
      <c r="F802" s="27" t="s">
        <v>1234</v>
      </c>
      <c r="G802" s="39" t="s">
        <v>985</v>
      </c>
      <c r="H802" s="40">
        <v>454590002</v>
      </c>
      <c r="I802" s="80">
        <v>0</v>
      </c>
      <c r="J802" s="46">
        <v>61</v>
      </c>
      <c r="K802" s="29">
        <f t="shared" si="55"/>
        <v>0</v>
      </c>
      <c r="L802" s="28">
        <f t="shared" si="57"/>
        <v>70.759999999999991</v>
      </c>
      <c r="M802" s="30">
        <f t="shared" si="58"/>
        <v>0</v>
      </c>
    </row>
    <row r="803" spans="1:13" x14ac:dyDescent="0.25">
      <c r="A803" s="26" t="s">
        <v>1453</v>
      </c>
      <c r="B803" s="25" t="s">
        <v>1355</v>
      </c>
      <c r="C803" s="26" t="str">
        <f t="shared" si="56"/>
        <v>A5301</v>
      </c>
      <c r="D803" s="26">
        <v>3</v>
      </c>
      <c r="E803" s="75" t="s">
        <v>461</v>
      </c>
      <c r="F803" s="27" t="s">
        <v>1235</v>
      </c>
      <c r="G803" s="39" t="s">
        <v>984</v>
      </c>
      <c r="H803" s="40">
        <v>454590003</v>
      </c>
      <c r="I803" s="80">
        <v>0</v>
      </c>
      <c r="J803" s="46">
        <v>61</v>
      </c>
      <c r="K803" s="29">
        <f t="shared" si="55"/>
        <v>0</v>
      </c>
      <c r="L803" s="28">
        <f t="shared" si="57"/>
        <v>70.759999999999991</v>
      </c>
      <c r="M803" s="30">
        <f t="shared" si="58"/>
        <v>0</v>
      </c>
    </row>
    <row r="804" spans="1:13" x14ac:dyDescent="0.25">
      <c r="A804" s="26" t="s">
        <v>1453</v>
      </c>
      <c r="B804" s="25" t="s">
        <v>1355</v>
      </c>
      <c r="C804" s="26" t="str">
        <f t="shared" si="56"/>
        <v>A5301</v>
      </c>
      <c r="D804" s="26">
        <v>4</v>
      </c>
      <c r="E804" s="75" t="s">
        <v>461</v>
      </c>
      <c r="F804" s="27" t="s">
        <v>1236</v>
      </c>
      <c r="G804" s="39" t="s">
        <v>983</v>
      </c>
      <c r="H804" s="40">
        <v>454590004</v>
      </c>
      <c r="I804" s="80">
        <v>0</v>
      </c>
      <c r="J804" s="46">
        <v>61</v>
      </c>
      <c r="K804" s="29">
        <f t="shared" si="55"/>
        <v>0</v>
      </c>
      <c r="L804" s="28">
        <f t="shared" si="57"/>
        <v>70.759999999999991</v>
      </c>
      <c r="M804" s="30">
        <f t="shared" si="58"/>
        <v>0</v>
      </c>
    </row>
    <row r="805" spans="1:13" x14ac:dyDescent="0.25">
      <c r="A805" s="26" t="s">
        <v>1453</v>
      </c>
      <c r="B805" s="25" t="s">
        <v>1355</v>
      </c>
      <c r="C805" s="26" t="str">
        <f t="shared" si="56"/>
        <v>A5301</v>
      </c>
      <c r="D805" s="26">
        <v>5</v>
      </c>
      <c r="E805" s="75" t="s">
        <v>461</v>
      </c>
      <c r="F805" s="27" t="s">
        <v>1251</v>
      </c>
      <c r="G805" s="39" t="s">
        <v>981</v>
      </c>
      <c r="H805" s="40">
        <v>454590005</v>
      </c>
      <c r="I805" s="80">
        <v>0</v>
      </c>
      <c r="J805" s="46">
        <v>74</v>
      </c>
      <c r="K805" s="29">
        <f t="shared" si="55"/>
        <v>0</v>
      </c>
      <c r="L805" s="28">
        <f t="shared" si="57"/>
        <v>85.839999999999989</v>
      </c>
      <c r="M805" s="30">
        <f t="shared" si="58"/>
        <v>0</v>
      </c>
    </row>
    <row r="806" spans="1:13" x14ac:dyDescent="0.25">
      <c r="A806" s="26" t="s">
        <v>1453</v>
      </c>
      <c r="B806" s="25" t="s">
        <v>1355</v>
      </c>
      <c r="C806" s="26" t="str">
        <f t="shared" si="56"/>
        <v>05508</v>
      </c>
      <c r="D806" s="26">
        <v>1</v>
      </c>
      <c r="E806" s="75" t="s">
        <v>455</v>
      </c>
      <c r="F806" s="27" t="s">
        <v>1233</v>
      </c>
      <c r="G806" s="39" t="s">
        <v>987</v>
      </c>
      <c r="H806" s="40">
        <v>454589001</v>
      </c>
      <c r="I806" s="80">
        <v>0</v>
      </c>
      <c r="J806" s="46">
        <v>61</v>
      </c>
      <c r="K806" s="29">
        <f t="shared" si="55"/>
        <v>0</v>
      </c>
      <c r="L806" s="28">
        <f t="shared" si="57"/>
        <v>70.759999999999991</v>
      </c>
      <c r="M806" s="30">
        <f t="shared" si="58"/>
        <v>0</v>
      </c>
    </row>
    <row r="807" spans="1:13" x14ac:dyDescent="0.25">
      <c r="A807" s="26" t="s">
        <v>1453</v>
      </c>
      <c r="B807" s="25" t="s">
        <v>1355</v>
      </c>
      <c r="C807" s="26" t="str">
        <f t="shared" si="56"/>
        <v>05508</v>
      </c>
      <c r="D807" s="26">
        <v>2</v>
      </c>
      <c r="E807" s="75" t="s">
        <v>455</v>
      </c>
      <c r="F807" s="27" t="s">
        <v>1234</v>
      </c>
      <c r="G807" s="39" t="s">
        <v>990</v>
      </c>
      <c r="H807" s="40">
        <v>454589002</v>
      </c>
      <c r="I807" s="80">
        <v>0</v>
      </c>
      <c r="J807" s="46">
        <v>61</v>
      </c>
      <c r="K807" s="29">
        <f t="shared" si="55"/>
        <v>0</v>
      </c>
      <c r="L807" s="28">
        <f t="shared" si="57"/>
        <v>70.759999999999991</v>
      </c>
      <c r="M807" s="30">
        <f t="shared" si="58"/>
        <v>0</v>
      </c>
    </row>
    <row r="808" spans="1:13" x14ac:dyDescent="0.25">
      <c r="A808" s="26" t="s">
        <v>1453</v>
      </c>
      <c r="B808" s="25" t="s">
        <v>1355</v>
      </c>
      <c r="C808" s="26" t="str">
        <f t="shared" si="56"/>
        <v>05508</v>
      </c>
      <c r="D808" s="26">
        <v>3</v>
      </c>
      <c r="E808" s="75" t="s">
        <v>455</v>
      </c>
      <c r="F808" s="27" t="s">
        <v>1235</v>
      </c>
      <c r="G808" s="39" t="s">
        <v>989</v>
      </c>
      <c r="H808" s="40">
        <v>454589003</v>
      </c>
      <c r="I808" s="80">
        <v>0</v>
      </c>
      <c r="J808" s="46">
        <v>61</v>
      </c>
      <c r="K808" s="29">
        <f t="shared" si="55"/>
        <v>0</v>
      </c>
      <c r="L808" s="28">
        <f t="shared" si="57"/>
        <v>70.759999999999991</v>
      </c>
      <c r="M808" s="30">
        <f t="shared" si="58"/>
        <v>0</v>
      </c>
    </row>
    <row r="809" spans="1:13" x14ac:dyDescent="0.25">
      <c r="A809" s="26" t="s">
        <v>1453</v>
      </c>
      <c r="B809" s="25" t="s">
        <v>1355</v>
      </c>
      <c r="C809" s="26" t="str">
        <f t="shared" si="56"/>
        <v>05508</v>
      </c>
      <c r="D809" s="26">
        <v>4</v>
      </c>
      <c r="E809" s="75" t="s">
        <v>455</v>
      </c>
      <c r="F809" s="27" t="s">
        <v>1236</v>
      </c>
      <c r="G809" s="39" t="s">
        <v>988</v>
      </c>
      <c r="H809" s="40">
        <v>454589004</v>
      </c>
      <c r="I809" s="80">
        <v>0</v>
      </c>
      <c r="J809" s="46">
        <v>61</v>
      </c>
      <c r="K809" s="29">
        <f t="shared" si="55"/>
        <v>0</v>
      </c>
      <c r="L809" s="28">
        <f t="shared" si="57"/>
        <v>70.759999999999991</v>
      </c>
      <c r="M809" s="30">
        <f t="shared" si="58"/>
        <v>0</v>
      </c>
    </row>
    <row r="810" spans="1:13" x14ac:dyDescent="0.25">
      <c r="A810" s="26" t="s">
        <v>1453</v>
      </c>
      <c r="B810" s="25" t="s">
        <v>1355</v>
      </c>
      <c r="C810" s="26" t="str">
        <f t="shared" si="56"/>
        <v>05508</v>
      </c>
      <c r="D810" s="26">
        <v>5</v>
      </c>
      <c r="E810" s="75" t="s">
        <v>455</v>
      </c>
      <c r="F810" s="27" t="s">
        <v>1251</v>
      </c>
      <c r="G810" s="39" t="s">
        <v>986</v>
      </c>
      <c r="H810" s="40">
        <v>454589005</v>
      </c>
      <c r="I810" s="80">
        <v>0</v>
      </c>
      <c r="J810" s="46">
        <v>74</v>
      </c>
      <c r="K810" s="29">
        <f t="shared" si="55"/>
        <v>0</v>
      </c>
      <c r="L810" s="28">
        <f t="shared" si="57"/>
        <v>85.839999999999989</v>
      </c>
      <c r="M810" s="30">
        <f t="shared" si="58"/>
        <v>0</v>
      </c>
    </row>
    <row r="811" spans="1:13" x14ac:dyDescent="0.25">
      <c r="A811" s="26" t="s">
        <v>1454</v>
      </c>
      <c r="B811" s="25" t="s">
        <v>1356</v>
      </c>
      <c r="C811" s="26" t="str">
        <f t="shared" si="56"/>
        <v>00101</v>
      </c>
      <c r="D811" s="26">
        <v>1</v>
      </c>
      <c r="E811" s="75" t="s">
        <v>447</v>
      </c>
      <c r="F811" s="27" t="s">
        <v>1233</v>
      </c>
      <c r="G811" s="39" t="s">
        <v>992</v>
      </c>
      <c r="H811" s="40">
        <v>454591001</v>
      </c>
      <c r="I811" s="80">
        <v>0</v>
      </c>
      <c r="J811" s="46">
        <v>61</v>
      </c>
      <c r="K811" s="29">
        <f t="shared" si="55"/>
        <v>0</v>
      </c>
      <c r="L811" s="28">
        <f t="shared" si="57"/>
        <v>70.759999999999991</v>
      </c>
      <c r="M811" s="30">
        <f t="shared" si="58"/>
        <v>0</v>
      </c>
    </row>
    <row r="812" spans="1:13" x14ac:dyDescent="0.25">
      <c r="A812" s="26" t="s">
        <v>1454</v>
      </c>
      <c r="B812" s="25" t="s">
        <v>1356</v>
      </c>
      <c r="C812" s="26" t="str">
        <f t="shared" si="56"/>
        <v>00101</v>
      </c>
      <c r="D812" s="26">
        <v>2</v>
      </c>
      <c r="E812" s="75" t="s">
        <v>447</v>
      </c>
      <c r="F812" s="27" t="s">
        <v>1234</v>
      </c>
      <c r="G812" s="39" t="s">
        <v>995</v>
      </c>
      <c r="H812" s="40">
        <v>454591002</v>
      </c>
      <c r="I812" s="80">
        <v>0</v>
      </c>
      <c r="J812" s="46">
        <v>61</v>
      </c>
      <c r="K812" s="29">
        <f t="shared" si="55"/>
        <v>0</v>
      </c>
      <c r="L812" s="28">
        <f t="shared" si="57"/>
        <v>70.759999999999991</v>
      </c>
      <c r="M812" s="30">
        <f t="shared" si="58"/>
        <v>0</v>
      </c>
    </row>
    <row r="813" spans="1:13" x14ac:dyDescent="0.25">
      <c r="A813" s="26" t="s">
        <v>1454</v>
      </c>
      <c r="B813" s="25" t="s">
        <v>1356</v>
      </c>
      <c r="C813" s="26" t="str">
        <f t="shared" si="56"/>
        <v>00101</v>
      </c>
      <c r="D813" s="26">
        <v>3</v>
      </c>
      <c r="E813" s="75" t="s">
        <v>447</v>
      </c>
      <c r="F813" s="27" t="s">
        <v>1235</v>
      </c>
      <c r="G813" s="39" t="s">
        <v>994</v>
      </c>
      <c r="H813" s="40">
        <v>454591003</v>
      </c>
      <c r="I813" s="80">
        <v>0</v>
      </c>
      <c r="J813" s="46">
        <v>61</v>
      </c>
      <c r="K813" s="29">
        <f t="shared" si="55"/>
        <v>0</v>
      </c>
      <c r="L813" s="28">
        <f t="shared" si="57"/>
        <v>70.759999999999991</v>
      </c>
      <c r="M813" s="30">
        <f t="shared" si="58"/>
        <v>0</v>
      </c>
    </row>
    <row r="814" spans="1:13" x14ac:dyDescent="0.25">
      <c r="A814" s="26" t="s">
        <v>1454</v>
      </c>
      <c r="B814" s="25" t="s">
        <v>1356</v>
      </c>
      <c r="C814" s="26" t="str">
        <f t="shared" si="56"/>
        <v>00101</v>
      </c>
      <c r="D814" s="26">
        <v>4</v>
      </c>
      <c r="E814" s="75" t="s">
        <v>447</v>
      </c>
      <c r="F814" s="27" t="s">
        <v>1236</v>
      </c>
      <c r="G814" s="39" t="s">
        <v>993</v>
      </c>
      <c r="H814" s="40">
        <v>454591004</v>
      </c>
      <c r="I814" s="80">
        <v>0</v>
      </c>
      <c r="J814" s="46">
        <v>61</v>
      </c>
      <c r="K814" s="29">
        <f t="shared" si="55"/>
        <v>0</v>
      </c>
      <c r="L814" s="28">
        <f t="shared" si="57"/>
        <v>70.759999999999991</v>
      </c>
      <c r="M814" s="30">
        <f t="shared" si="58"/>
        <v>0</v>
      </c>
    </row>
    <row r="815" spans="1:13" x14ac:dyDescent="0.25">
      <c r="A815" s="26" t="s">
        <v>1454</v>
      </c>
      <c r="B815" s="25" t="s">
        <v>1356</v>
      </c>
      <c r="C815" s="26" t="str">
        <f t="shared" si="56"/>
        <v>00101</v>
      </c>
      <c r="D815" s="26">
        <v>5</v>
      </c>
      <c r="E815" s="75" t="s">
        <v>447</v>
      </c>
      <c r="F815" s="27" t="s">
        <v>1251</v>
      </c>
      <c r="G815" s="39" t="s">
        <v>991</v>
      </c>
      <c r="H815" s="40">
        <v>454591005</v>
      </c>
      <c r="I815" s="80">
        <v>0</v>
      </c>
      <c r="J815" s="46">
        <v>74</v>
      </c>
      <c r="K815" s="29">
        <f t="shared" si="55"/>
        <v>0</v>
      </c>
      <c r="L815" s="28">
        <f t="shared" si="57"/>
        <v>85.839999999999989</v>
      </c>
      <c r="M815" s="30">
        <f t="shared" si="58"/>
        <v>0</v>
      </c>
    </row>
    <row r="816" spans="1:13" x14ac:dyDescent="0.25">
      <c r="A816" s="26" t="s">
        <v>1454</v>
      </c>
      <c r="B816" s="25" t="s">
        <v>1356</v>
      </c>
      <c r="C816" s="26" t="str">
        <f t="shared" si="56"/>
        <v>05264</v>
      </c>
      <c r="D816" s="26">
        <v>1</v>
      </c>
      <c r="E816" s="75" t="s">
        <v>451</v>
      </c>
      <c r="F816" s="27" t="s">
        <v>1233</v>
      </c>
      <c r="G816" s="39" t="s">
        <v>997</v>
      </c>
      <c r="H816" s="40">
        <v>454593001</v>
      </c>
      <c r="I816" s="80">
        <v>0</v>
      </c>
      <c r="J816" s="46">
        <v>61</v>
      </c>
      <c r="K816" s="29">
        <f t="shared" si="55"/>
        <v>0</v>
      </c>
      <c r="L816" s="28">
        <f t="shared" si="57"/>
        <v>70.759999999999991</v>
      </c>
      <c r="M816" s="30">
        <f t="shared" si="58"/>
        <v>0</v>
      </c>
    </row>
    <row r="817" spans="1:13" x14ac:dyDescent="0.25">
      <c r="A817" s="26" t="s">
        <v>1454</v>
      </c>
      <c r="B817" s="25" t="s">
        <v>1356</v>
      </c>
      <c r="C817" s="26" t="str">
        <f t="shared" si="56"/>
        <v>05264</v>
      </c>
      <c r="D817" s="26">
        <v>2</v>
      </c>
      <c r="E817" s="75" t="s">
        <v>451</v>
      </c>
      <c r="F817" s="27" t="s">
        <v>1234</v>
      </c>
      <c r="G817" s="39" t="s">
        <v>1000</v>
      </c>
      <c r="H817" s="40">
        <v>454593002</v>
      </c>
      <c r="I817" s="80">
        <v>0</v>
      </c>
      <c r="J817" s="46">
        <v>61</v>
      </c>
      <c r="K817" s="29">
        <f t="shared" si="55"/>
        <v>0</v>
      </c>
      <c r="L817" s="28">
        <f t="shared" si="57"/>
        <v>70.759999999999991</v>
      </c>
      <c r="M817" s="30">
        <f t="shared" si="58"/>
        <v>0</v>
      </c>
    </row>
    <row r="818" spans="1:13" x14ac:dyDescent="0.25">
      <c r="A818" s="26" t="s">
        <v>1454</v>
      </c>
      <c r="B818" s="25" t="s">
        <v>1356</v>
      </c>
      <c r="C818" s="26" t="str">
        <f t="shared" si="56"/>
        <v>05264</v>
      </c>
      <c r="D818" s="26">
        <v>3</v>
      </c>
      <c r="E818" s="75" t="s">
        <v>451</v>
      </c>
      <c r="F818" s="27" t="s">
        <v>1235</v>
      </c>
      <c r="G818" s="39" t="s">
        <v>999</v>
      </c>
      <c r="H818" s="40">
        <v>454593003</v>
      </c>
      <c r="I818" s="80">
        <v>0</v>
      </c>
      <c r="J818" s="46">
        <v>61</v>
      </c>
      <c r="K818" s="29">
        <f t="shared" si="55"/>
        <v>0</v>
      </c>
      <c r="L818" s="28">
        <f t="shared" si="57"/>
        <v>70.759999999999991</v>
      </c>
      <c r="M818" s="30">
        <f t="shared" si="58"/>
        <v>0</v>
      </c>
    </row>
    <row r="819" spans="1:13" x14ac:dyDescent="0.25">
      <c r="A819" s="26" t="s">
        <v>1454</v>
      </c>
      <c r="B819" s="25" t="s">
        <v>1356</v>
      </c>
      <c r="C819" s="26" t="str">
        <f t="shared" si="56"/>
        <v>05264</v>
      </c>
      <c r="D819" s="26">
        <v>4</v>
      </c>
      <c r="E819" s="75" t="s">
        <v>451</v>
      </c>
      <c r="F819" s="27" t="s">
        <v>1236</v>
      </c>
      <c r="G819" s="39" t="s">
        <v>998</v>
      </c>
      <c r="H819" s="40">
        <v>454593004</v>
      </c>
      <c r="I819" s="80">
        <v>0</v>
      </c>
      <c r="J819" s="46">
        <v>61</v>
      </c>
      <c r="K819" s="29">
        <f t="shared" si="55"/>
        <v>0</v>
      </c>
      <c r="L819" s="28">
        <f t="shared" si="57"/>
        <v>70.759999999999991</v>
      </c>
      <c r="M819" s="30">
        <f t="shared" si="58"/>
        <v>0</v>
      </c>
    </row>
    <row r="820" spans="1:13" x14ac:dyDescent="0.25">
      <c r="A820" s="26" t="s">
        <v>1454</v>
      </c>
      <c r="B820" s="25" t="s">
        <v>1356</v>
      </c>
      <c r="C820" s="26" t="str">
        <f t="shared" si="56"/>
        <v>05264</v>
      </c>
      <c r="D820" s="26">
        <v>5</v>
      </c>
      <c r="E820" s="75" t="s">
        <v>451</v>
      </c>
      <c r="F820" s="27" t="s">
        <v>1251</v>
      </c>
      <c r="G820" s="39" t="s">
        <v>996</v>
      </c>
      <c r="H820" s="40">
        <v>454593005</v>
      </c>
      <c r="I820" s="80">
        <v>0</v>
      </c>
      <c r="J820" s="46">
        <v>74</v>
      </c>
      <c r="K820" s="29">
        <f t="shared" si="55"/>
        <v>0</v>
      </c>
      <c r="L820" s="28">
        <f t="shared" si="57"/>
        <v>85.839999999999989</v>
      </c>
      <c r="M820" s="30">
        <f t="shared" si="58"/>
        <v>0</v>
      </c>
    </row>
    <row r="821" spans="1:13" x14ac:dyDescent="0.25">
      <c r="A821" s="26" t="s">
        <v>1454</v>
      </c>
      <c r="B821" s="25" t="s">
        <v>1356</v>
      </c>
      <c r="C821" s="26" t="str">
        <f t="shared" si="56"/>
        <v>05172</v>
      </c>
      <c r="D821" s="26">
        <v>1</v>
      </c>
      <c r="E821" s="75" t="s">
        <v>454</v>
      </c>
      <c r="F821" s="27" t="s">
        <v>1233</v>
      </c>
      <c r="G821" s="39" t="s">
        <v>1002</v>
      </c>
      <c r="H821" s="40">
        <v>454592001</v>
      </c>
      <c r="I821" s="80">
        <v>0</v>
      </c>
      <c r="J821" s="46">
        <v>61</v>
      </c>
      <c r="K821" s="29">
        <f t="shared" si="55"/>
        <v>0</v>
      </c>
      <c r="L821" s="28">
        <f t="shared" si="57"/>
        <v>70.759999999999991</v>
      </c>
      <c r="M821" s="30">
        <f t="shared" si="58"/>
        <v>0</v>
      </c>
    </row>
    <row r="822" spans="1:13" x14ac:dyDescent="0.25">
      <c r="A822" s="26" t="s">
        <v>1454</v>
      </c>
      <c r="B822" s="25" t="s">
        <v>1356</v>
      </c>
      <c r="C822" s="26" t="str">
        <f t="shared" si="56"/>
        <v>05172</v>
      </c>
      <c r="D822" s="26">
        <v>2</v>
      </c>
      <c r="E822" s="75" t="s">
        <v>454</v>
      </c>
      <c r="F822" s="27" t="s">
        <v>1234</v>
      </c>
      <c r="G822" s="39" t="s">
        <v>1005</v>
      </c>
      <c r="H822" s="40">
        <v>454592002</v>
      </c>
      <c r="I822" s="80">
        <v>0</v>
      </c>
      <c r="J822" s="46">
        <v>61</v>
      </c>
      <c r="K822" s="29">
        <f t="shared" si="55"/>
        <v>0</v>
      </c>
      <c r="L822" s="28">
        <f t="shared" si="57"/>
        <v>70.759999999999991</v>
      </c>
      <c r="M822" s="30">
        <f t="shared" si="58"/>
        <v>0</v>
      </c>
    </row>
    <row r="823" spans="1:13" x14ac:dyDescent="0.25">
      <c r="A823" s="26" t="s">
        <v>1454</v>
      </c>
      <c r="B823" s="25" t="s">
        <v>1356</v>
      </c>
      <c r="C823" s="26" t="str">
        <f t="shared" si="56"/>
        <v>05172</v>
      </c>
      <c r="D823" s="26">
        <v>3</v>
      </c>
      <c r="E823" s="75" t="s">
        <v>454</v>
      </c>
      <c r="F823" s="27" t="s">
        <v>1235</v>
      </c>
      <c r="G823" s="39" t="s">
        <v>1004</v>
      </c>
      <c r="H823" s="40">
        <v>454592003</v>
      </c>
      <c r="I823" s="80">
        <v>0</v>
      </c>
      <c r="J823" s="46">
        <v>61</v>
      </c>
      <c r="K823" s="29">
        <f t="shared" si="55"/>
        <v>0</v>
      </c>
      <c r="L823" s="28">
        <f t="shared" si="57"/>
        <v>70.759999999999991</v>
      </c>
      <c r="M823" s="30">
        <f t="shared" si="58"/>
        <v>0</v>
      </c>
    </row>
    <row r="824" spans="1:13" x14ac:dyDescent="0.25">
      <c r="A824" s="26" t="s">
        <v>1454</v>
      </c>
      <c r="B824" s="25" t="s">
        <v>1356</v>
      </c>
      <c r="C824" s="26" t="str">
        <f t="shared" si="56"/>
        <v>05172</v>
      </c>
      <c r="D824" s="26">
        <v>4</v>
      </c>
      <c r="E824" s="75" t="s">
        <v>454</v>
      </c>
      <c r="F824" s="27" t="s">
        <v>1236</v>
      </c>
      <c r="G824" s="39" t="s">
        <v>1003</v>
      </c>
      <c r="H824" s="40">
        <v>454592004</v>
      </c>
      <c r="I824" s="80">
        <v>0</v>
      </c>
      <c r="J824" s="46">
        <v>61</v>
      </c>
      <c r="K824" s="29">
        <f t="shared" si="55"/>
        <v>0</v>
      </c>
      <c r="L824" s="28">
        <f t="shared" si="57"/>
        <v>70.759999999999991</v>
      </c>
      <c r="M824" s="30">
        <f t="shared" si="58"/>
        <v>0</v>
      </c>
    </row>
    <row r="825" spans="1:13" x14ac:dyDescent="0.25">
      <c r="A825" s="26" t="s">
        <v>1454</v>
      </c>
      <c r="B825" s="25" t="s">
        <v>1356</v>
      </c>
      <c r="C825" s="26" t="str">
        <f t="shared" si="56"/>
        <v>05172</v>
      </c>
      <c r="D825" s="26">
        <v>5</v>
      </c>
      <c r="E825" s="75" t="s">
        <v>454</v>
      </c>
      <c r="F825" s="27" t="s">
        <v>1251</v>
      </c>
      <c r="G825" s="39" t="s">
        <v>1001</v>
      </c>
      <c r="H825" s="40">
        <v>454592005</v>
      </c>
      <c r="I825" s="80">
        <v>0</v>
      </c>
      <c r="J825" s="46">
        <v>74</v>
      </c>
      <c r="K825" s="29">
        <f t="shared" si="55"/>
        <v>0</v>
      </c>
      <c r="L825" s="28">
        <f t="shared" si="57"/>
        <v>85.839999999999989</v>
      </c>
      <c r="M825" s="30">
        <f t="shared" si="58"/>
        <v>0</v>
      </c>
    </row>
    <row r="826" spans="1:13" x14ac:dyDescent="0.25">
      <c r="A826" s="26" t="s">
        <v>1454</v>
      </c>
      <c r="B826" s="25" t="s">
        <v>1356</v>
      </c>
      <c r="C826" s="26" t="str">
        <f t="shared" si="56"/>
        <v>A5301</v>
      </c>
      <c r="D826" s="26">
        <v>1</v>
      </c>
      <c r="E826" s="75" t="s">
        <v>461</v>
      </c>
      <c r="F826" s="27" t="s">
        <v>1233</v>
      </c>
      <c r="G826" s="39" t="s">
        <v>1007</v>
      </c>
      <c r="H826" s="40">
        <v>454595001</v>
      </c>
      <c r="I826" s="80">
        <v>0</v>
      </c>
      <c r="J826" s="46">
        <v>61</v>
      </c>
      <c r="K826" s="29">
        <f t="shared" si="55"/>
        <v>0</v>
      </c>
      <c r="L826" s="28">
        <f t="shared" si="57"/>
        <v>70.759999999999991</v>
      </c>
      <c r="M826" s="30">
        <f t="shared" si="58"/>
        <v>0</v>
      </c>
    </row>
    <row r="827" spans="1:13" x14ac:dyDescent="0.25">
      <c r="A827" s="26" t="s">
        <v>1454</v>
      </c>
      <c r="B827" s="25" t="s">
        <v>1356</v>
      </c>
      <c r="C827" s="26" t="str">
        <f t="shared" si="56"/>
        <v>A5301</v>
      </c>
      <c r="D827" s="26">
        <v>2</v>
      </c>
      <c r="E827" s="75" t="s">
        <v>461</v>
      </c>
      <c r="F827" s="27" t="s">
        <v>1234</v>
      </c>
      <c r="G827" s="39" t="s">
        <v>1010</v>
      </c>
      <c r="H827" s="40">
        <v>454595002</v>
      </c>
      <c r="I827" s="80">
        <v>0</v>
      </c>
      <c r="J827" s="46">
        <v>61</v>
      </c>
      <c r="K827" s="29">
        <f t="shared" si="55"/>
        <v>0</v>
      </c>
      <c r="L827" s="28">
        <f t="shared" si="57"/>
        <v>70.759999999999991</v>
      </c>
      <c r="M827" s="30">
        <f t="shared" si="58"/>
        <v>0</v>
      </c>
    </row>
    <row r="828" spans="1:13" x14ac:dyDescent="0.25">
      <c r="A828" s="26" t="s">
        <v>1454</v>
      </c>
      <c r="B828" s="25" t="s">
        <v>1356</v>
      </c>
      <c r="C828" s="26" t="str">
        <f t="shared" si="56"/>
        <v>A5301</v>
      </c>
      <c r="D828" s="26">
        <v>3</v>
      </c>
      <c r="E828" s="75" t="s">
        <v>461</v>
      </c>
      <c r="F828" s="27" t="s">
        <v>1235</v>
      </c>
      <c r="G828" s="39" t="s">
        <v>1009</v>
      </c>
      <c r="H828" s="40">
        <v>454595003</v>
      </c>
      <c r="I828" s="80">
        <v>0</v>
      </c>
      <c r="J828" s="46">
        <v>61</v>
      </c>
      <c r="K828" s="29">
        <f t="shared" si="55"/>
        <v>0</v>
      </c>
      <c r="L828" s="28">
        <f t="shared" si="57"/>
        <v>70.759999999999991</v>
      </c>
      <c r="M828" s="30">
        <f t="shared" si="58"/>
        <v>0</v>
      </c>
    </row>
    <row r="829" spans="1:13" x14ac:dyDescent="0.25">
      <c r="A829" s="26" t="s">
        <v>1454</v>
      </c>
      <c r="B829" s="25" t="s">
        <v>1356</v>
      </c>
      <c r="C829" s="26" t="str">
        <f t="shared" si="56"/>
        <v>A5301</v>
      </c>
      <c r="D829" s="26">
        <v>4</v>
      </c>
      <c r="E829" s="75" t="s">
        <v>461</v>
      </c>
      <c r="F829" s="27" t="s">
        <v>1236</v>
      </c>
      <c r="G829" s="39" t="s">
        <v>1008</v>
      </c>
      <c r="H829" s="40">
        <v>454595004</v>
      </c>
      <c r="I829" s="80">
        <v>0</v>
      </c>
      <c r="J829" s="46">
        <v>61</v>
      </c>
      <c r="K829" s="29">
        <f t="shared" si="55"/>
        <v>0</v>
      </c>
      <c r="L829" s="28">
        <f t="shared" si="57"/>
        <v>70.759999999999991</v>
      </c>
      <c r="M829" s="30">
        <f t="shared" si="58"/>
        <v>0</v>
      </c>
    </row>
    <row r="830" spans="1:13" x14ac:dyDescent="0.25">
      <c r="A830" s="26" t="s">
        <v>1454</v>
      </c>
      <c r="B830" s="25" t="s">
        <v>1356</v>
      </c>
      <c r="C830" s="26" t="str">
        <f t="shared" si="56"/>
        <v>A5301</v>
      </c>
      <c r="D830" s="26">
        <v>5</v>
      </c>
      <c r="E830" s="75" t="s">
        <v>461</v>
      </c>
      <c r="F830" s="27" t="s">
        <v>1251</v>
      </c>
      <c r="G830" s="39" t="s">
        <v>1006</v>
      </c>
      <c r="H830" s="40">
        <v>454595005</v>
      </c>
      <c r="I830" s="80">
        <v>0</v>
      </c>
      <c r="J830" s="46">
        <v>74</v>
      </c>
      <c r="K830" s="29">
        <f t="shared" si="55"/>
        <v>0</v>
      </c>
      <c r="L830" s="28">
        <f t="shared" si="57"/>
        <v>85.839999999999989</v>
      </c>
      <c r="M830" s="30">
        <f t="shared" si="58"/>
        <v>0</v>
      </c>
    </row>
    <row r="831" spans="1:13" x14ac:dyDescent="0.25">
      <c r="A831" s="26" t="s">
        <v>1454</v>
      </c>
      <c r="B831" s="25" t="s">
        <v>1356</v>
      </c>
      <c r="C831" s="26" t="str">
        <f t="shared" si="56"/>
        <v>05508</v>
      </c>
      <c r="D831" s="26">
        <v>1</v>
      </c>
      <c r="E831" s="75" t="s">
        <v>455</v>
      </c>
      <c r="F831" s="27" t="s">
        <v>1233</v>
      </c>
      <c r="G831" s="39" t="s">
        <v>1012</v>
      </c>
      <c r="H831" s="40">
        <v>454594001</v>
      </c>
      <c r="I831" s="80">
        <v>0</v>
      </c>
      <c r="J831" s="46">
        <v>61</v>
      </c>
      <c r="K831" s="29">
        <f t="shared" si="55"/>
        <v>0</v>
      </c>
      <c r="L831" s="28">
        <f t="shared" si="57"/>
        <v>70.759999999999991</v>
      </c>
      <c r="M831" s="30">
        <f t="shared" si="58"/>
        <v>0</v>
      </c>
    </row>
    <row r="832" spans="1:13" x14ac:dyDescent="0.25">
      <c r="A832" s="26" t="s">
        <v>1454</v>
      </c>
      <c r="B832" s="25" t="s">
        <v>1356</v>
      </c>
      <c r="C832" s="26" t="str">
        <f t="shared" si="56"/>
        <v>05508</v>
      </c>
      <c r="D832" s="26">
        <v>2</v>
      </c>
      <c r="E832" s="75" t="s">
        <v>455</v>
      </c>
      <c r="F832" s="27" t="s">
        <v>1234</v>
      </c>
      <c r="G832" s="39" t="s">
        <v>1015</v>
      </c>
      <c r="H832" s="40">
        <v>454594002</v>
      </c>
      <c r="I832" s="80">
        <v>0</v>
      </c>
      <c r="J832" s="46">
        <v>61</v>
      </c>
      <c r="K832" s="29">
        <f t="shared" si="55"/>
        <v>0</v>
      </c>
      <c r="L832" s="28">
        <f t="shared" si="57"/>
        <v>70.759999999999991</v>
      </c>
      <c r="M832" s="30">
        <f t="shared" si="58"/>
        <v>0</v>
      </c>
    </row>
    <row r="833" spans="1:13" x14ac:dyDescent="0.25">
      <c r="A833" s="26" t="s">
        <v>1454</v>
      </c>
      <c r="B833" s="25" t="s">
        <v>1356</v>
      </c>
      <c r="C833" s="26" t="str">
        <f t="shared" si="56"/>
        <v>05508</v>
      </c>
      <c r="D833" s="26">
        <v>3</v>
      </c>
      <c r="E833" s="75" t="s">
        <v>455</v>
      </c>
      <c r="F833" s="27" t="s">
        <v>1235</v>
      </c>
      <c r="G833" s="39" t="s">
        <v>1014</v>
      </c>
      <c r="H833" s="40">
        <v>454594003</v>
      </c>
      <c r="I833" s="80">
        <v>0</v>
      </c>
      <c r="J833" s="46">
        <v>61</v>
      </c>
      <c r="K833" s="29">
        <f t="shared" si="55"/>
        <v>0</v>
      </c>
      <c r="L833" s="28">
        <f t="shared" si="57"/>
        <v>70.759999999999991</v>
      </c>
      <c r="M833" s="30">
        <f t="shared" si="58"/>
        <v>0</v>
      </c>
    </row>
    <row r="834" spans="1:13" x14ac:dyDescent="0.25">
      <c r="A834" s="26" t="s">
        <v>1454</v>
      </c>
      <c r="B834" s="25" t="s">
        <v>1356</v>
      </c>
      <c r="C834" s="26" t="str">
        <f t="shared" si="56"/>
        <v>05508</v>
      </c>
      <c r="D834" s="26">
        <v>4</v>
      </c>
      <c r="E834" s="75" t="s">
        <v>455</v>
      </c>
      <c r="F834" s="27" t="s">
        <v>1236</v>
      </c>
      <c r="G834" s="39" t="s">
        <v>1013</v>
      </c>
      <c r="H834" s="40">
        <v>454594004</v>
      </c>
      <c r="I834" s="80">
        <v>0</v>
      </c>
      <c r="J834" s="46">
        <v>61</v>
      </c>
      <c r="K834" s="29">
        <f t="shared" si="55"/>
        <v>0</v>
      </c>
      <c r="L834" s="28">
        <f t="shared" si="57"/>
        <v>70.759999999999991</v>
      </c>
      <c r="M834" s="30">
        <f t="shared" si="58"/>
        <v>0</v>
      </c>
    </row>
    <row r="835" spans="1:13" x14ac:dyDescent="0.25">
      <c r="A835" s="26" t="s">
        <v>1454</v>
      </c>
      <c r="B835" s="25" t="s">
        <v>1356</v>
      </c>
      <c r="C835" s="26" t="str">
        <f t="shared" si="56"/>
        <v>05508</v>
      </c>
      <c r="D835" s="26">
        <v>5</v>
      </c>
      <c r="E835" s="75" t="s">
        <v>455</v>
      </c>
      <c r="F835" s="27" t="s">
        <v>1251</v>
      </c>
      <c r="G835" s="39" t="s">
        <v>1011</v>
      </c>
      <c r="H835" s="40">
        <v>454594005</v>
      </c>
      <c r="I835" s="80">
        <v>0</v>
      </c>
      <c r="J835" s="46">
        <v>74</v>
      </c>
      <c r="K835" s="29">
        <f t="shared" si="55"/>
        <v>0</v>
      </c>
      <c r="L835" s="28">
        <f t="shared" si="57"/>
        <v>85.839999999999989</v>
      </c>
      <c r="M835" s="30">
        <f t="shared" si="58"/>
        <v>0</v>
      </c>
    </row>
    <row r="836" spans="1:13" x14ac:dyDescent="0.25">
      <c r="A836" s="26" t="s">
        <v>1455</v>
      </c>
      <c r="B836" s="25" t="s">
        <v>1411</v>
      </c>
      <c r="C836" s="26" t="str">
        <f t="shared" si="56"/>
        <v>00101</v>
      </c>
      <c r="D836" s="26">
        <v>1</v>
      </c>
      <c r="E836" s="75" t="s">
        <v>447</v>
      </c>
      <c r="F836" s="27" t="s">
        <v>1233</v>
      </c>
      <c r="G836" s="39" t="s">
        <v>1042</v>
      </c>
      <c r="H836" s="40">
        <v>449940001</v>
      </c>
      <c r="I836" s="80">
        <v>0</v>
      </c>
      <c r="J836" s="46">
        <v>108.8</v>
      </c>
      <c r="K836" s="29">
        <f t="shared" si="55"/>
        <v>0</v>
      </c>
      <c r="L836" s="28">
        <f t="shared" si="57"/>
        <v>126.20799999999998</v>
      </c>
      <c r="M836" s="30">
        <f t="shared" si="58"/>
        <v>0</v>
      </c>
    </row>
    <row r="837" spans="1:13" x14ac:dyDescent="0.25">
      <c r="A837" s="26" t="s">
        <v>1455</v>
      </c>
      <c r="B837" s="25" t="s">
        <v>1411</v>
      </c>
      <c r="C837" s="26" t="str">
        <f t="shared" si="56"/>
        <v>00101</v>
      </c>
      <c r="D837" s="26">
        <v>2</v>
      </c>
      <c r="E837" s="75" t="s">
        <v>447</v>
      </c>
      <c r="F837" s="27" t="s">
        <v>1234</v>
      </c>
      <c r="G837" s="39" t="s">
        <v>1043</v>
      </c>
      <c r="H837" s="40">
        <v>449940002</v>
      </c>
      <c r="I837" s="80">
        <v>0</v>
      </c>
      <c r="J837" s="46">
        <v>108.8</v>
      </c>
      <c r="K837" s="29">
        <f t="shared" si="55"/>
        <v>0</v>
      </c>
      <c r="L837" s="28">
        <f t="shared" si="57"/>
        <v>126.20799999999998</v>
      </c>
      <c r="M837" s="30">
        <f t="shared" si="58"/>
        <v>0</v>
      </c>
    </row>
    <row r="838" spans="1:13" x14ac:dyDescent="0.25">
      <c r="A838" s="26" t="s">
        <v>1455</v>
      </c>
      <c r="B838" s="25" t="s">
        <v>1411</v>
      </c>
      <c r="C838" s="26" t="str">
        <f t="shared" si="56"/>
        <v>00101</v>
      </c>
      <c r="D838" s="26">
        <v>3</v>
      </c>
      <c r="E838" s="75" t="s">
        <v>447</v>
      </c>
      <c r="F838" s="27" t="s">
        <v>1235</v>
      </c>
      <c r="G838" s="39" t="s">
        <v>1044</v>
      </c>
      <c r="H838" s="40">
        <v>449940003</v>
      </c>
      <c r="I838" s="80">
        <v>0</v>
      </c>
      <c r="J838" s="46">
        <v>108.8</v>
      </c>
      <c r="K838" s="29">
        <f t="shared" si="55"/>
        <v>0</v>
      </c>
      <c r="L838" s="28">
        <f t="shared" si="57"/>
        <v>126.20799999999998</v>
      </c>
      <c r="M838" s="30">
        <f t="shared" si="58"/>
        <v>0</v>
      </c>
    </row>
    <row r="839" spans="1:13" x14ac:dyDescent="0.25">
      <c r="A839" s="26" t="s">
        <v>1455</v>
      </c>
      <c r="B839" s="25" t="s">
        <v>1411</v>
      </c>
      <c r="C839" s="26" t="str">
        <f t="shared" si="56"/>
        <v>00101</v>
      </c>
      <c r="D839" s="26">
        <v>4</v>
      </c>
      <c r="E839" s="75" t="s">
        <v>447</v>
      </c>
      <c r="F839" s="27" t="s">
        <v>1236</v>
      </c>
      <c r="G839" s="39" t="s">
        <v>1045</v>
      </c>
      <c r="H839" s="40">
        <v>449940004</v>
      </c>
      <c r="I839" s="80">
        <v>0</v>
      </c>
      <c r="J839" s="46">
        <v>108.8</v>
      </c>
      <c r="K839" s="29">
        <f t="shared" si="55"/>
        <v>0</v>
      </c>
      <c r="L839" s="28">
        <f t="shared" si="57"/>
        <v>126.20799999999998</v>
      </c>
      <c r="M839" s="30">
        <f t="shared" si="58"/>
        <v>0</v>
      </c>
    </row>
    <row r="840" spans="1:13" x14ac:dyDescent="0.25">
      <c r="A840" s="26" t="s">
        <v>1455</v>
      </c>
      <c r="B840" s="25" t="s">
        <v>1411</v>
      </c>
      <c r="C840" s="26" t="str">
        <f t="shared" si="56"/>
        <v>04000</v>
      </c>
      <c r="D840" s="26">
        <v>1</v>
      </c>
      <c r="E840" s="75" t="s">
        <v>668</v>
      </c>
      <c r="F840" s="27" t="s">
        <v>1233</v>
      </c>
      <c r="G840" s="39" t="s">
        <v>1046</v>
      </c>
      <c r="H840" s="40">
        <v>449939001</v>
      </c>
      <c r="I840" s="80">
        <v>0</v>
      </c>
      <c r="J840" s="46">
        <v>108.8</v>
      </c>
      <c r="K840" s="29">
        <f t="shared" si="55"/>
        <v>0</v>
      </c>
      <c r="L840" s="28">
        <f t="shared" si="57"/>
        <v>126.20799999999998</v>
      </c>
      <c r="M840" s="30">
        <f t="shared" si="58"/>
        <v>0</v>
      </c>
    </row>
    <row r="841" spans="1:13" x14ac:dyDescent="0.25">
      <c r="A841" s="26" t="s">
        <v>1455</v>
      </c>
      <c r="B841" s="25" t="s">
        <v>1411</v>
      </c>
      <c r="C841" s="26" t="str">
        <f t="shared" si="56"/>
        <v>04000</v>
      </c>
      <c r="D841" s="26">
        <v>2</v>
      </c>
      <c r="E841" s="75" t="s">
        <v>668</v>
      </c>
      <c r="F841" s="27" t="s">
        <v>1234</v>
      </c>
      <c r="G841" s="39" t="s">
        <v>1047</v>
      </c>
      <c r="H841" s="40">
        <v>449939002</v>
      </c>
      <c r="I841" s="80">
        <v>0</v>
      </c>
      <c r="J841" s="46">
        <v>108.8</v>
      </c>
      <c r="K841" s="29">
        <f t="shared" si="55"/>
        <v>0</v>
      </c>
      <c r="L841" s="28">
        <f t="shared" si="57"/>
        <v>126.20799999999998</v>
      </c>
      <c r="M841" s="30">
        <f t="shared" si="58"/>
        <v>0</v>
      </c>
    </row>
    <row r="842" spans="1:13" x14ac:dyDescent="0.25">
      <c r="A842" s="26" t="s">
        <v>1455</v>
      </c>
      <c r="B842" s="25" t="s">
        <v>1411</v>
      </c>
      <c r="C842" s="26" t="str">
        <f t="shared" si="56"/>
        <v>04000</v>
      </c>
      <c r="D842" s="26">
        <v>3</v>
      </c>
      <c r="E842" s="75" t="s">
        <v>668</v>
      </c>
      <c r="F842" s="27" t="s">
        <v>1235</v>
      </c>
      <c r="G842" s="39" t="s">
        <v>1048</v>
      </c>
      <c r="H842" s="40">
        <v>449939003</v>
      </c>
      <c r="I842" s="80">
        <v>0</v>
      </c>
      <c r="J842" s="46">
        <v>108.8</v>
      </c>
      <c r="K842" s="29">
        <f t="shared" si="55"/>
        <v>0</v>
      </c>
      <c r="L842" s="28">
        <f t="shared" si="57"/>
        <v>126.20799999999998</v>
      </c>
      <c r="M842" s="30">
        <f t="shared" si="58"/>
        <v>0</v>
      </c>
    </row>
    <row r="843" spans="1:13" x14ac:dyDescent="0.25">
      <c r="A843" s="26" t="s">
        <v>1455</v>
      </c>
      <c r="B843" s="25" t="s">
        <v>1411</v>
      </c>
      <c r="C843" s="26" t="str">
        <f t="shared" si="56"/>
        <v>04000</v>
      </c>
      <c r="D843" s="26">
        <v>4</v>
      </c>
      <c r="E843" s="75" t="s">
        <v>668</v>
      </c>
      <c r="F843" s="27" t="s">
        <v>1236</v>
      </c>
      <c r="G843" s="39" t="s">
        <v>1049</v>
      </c>
      <c r="H843" s="40">
        <v>449939004</v>
      </c>
      <c r="I843" s="80">
        <v>0</v>
      </c>
      <c r="J843" s="46">
        <v>108.8</v>
      </c>
      <c r="K843" s="29">
        <f t="shared" si="55"/>
        <v>0</v>
      </c>
      <c r="L843" s="28">
        <f t="shared" si="57"/>
        <v>126.20799999999998</v>
      </c>
      <c r="M843" s="30">
        <f t="shared" si="58"/>
        <v>0</v>
      </c>
    </row>
    <row r="844" spans="1:13" x14ac:dyDescent="0.25">
      <c r="A844" s="26" t="s">
        <v>1455</v>
      </c>
      <c r="B844" s="25" t="s">
        <v>1411</v>
      </c>
      <c r="C844" s="26" t="str">
        <f t="shared" si="56"/>
        <v>05232</v>
      </c>
      <c r="D844" s="26">
        <v>1</v>
      </c>
      <c r="E844" s="75" t="s">
        <v>451</v>
      </c>
      <c r="F844" s="27" t="s">
        <v>1233</v>
      </c>
      <c r="G844" s="39" t="s">
        <v>1054</v>
      </c>
      <c r="H844" s="40">
        <v>449937001</v>
      </c>
      <c r="I844" s="80">
        <v>0</v>
      </c>
      <c r="J844" s="46">
        <v>108.8</v>
      </c>
      <c r="K844" s="29">
        <f t="shared" si="55"/>
        <v>0</v>
      </c>
      <c r="L844" s="28">
        <f t="shared" si="57"/>
        <v>126.20799999999998</v>
      </c>
      <c r="M844" s="30">
        <f t="shared" si="58"/>
        <v>0</v>
      </c>
    </row>
    <row r="845" spans="1:13" x14ac:dyDescent="0.25">
      <c r="A845" s="26" t="s">
        <v>1455</v>
      </c>
      <c r="B845" s="25" t="s">
        <v>1411</v>
      </c>
      <c r="C845" s="26" t="str">
        <f t="shared" si="56"/>
        <v>05232</v>
      </c>
      <c r="D845" s="26">
        <v>2</v>
      </c>
      <c r="E845" s="75" t="s">
        <v>451</v>
      </c>
      <c r="F845" s="27" t="s">
        <v>1234</v>
      </c>
      <c r="G845" s="39" t="s">
        <v>1055</v>
      </c>
      <c r="H845" s="40">
        <v>449937002</v>
      </c>
      <c r="I845" s="80">
        <v>0</v>
      </c>
      <c r="J845" s="46">
        <v>108.8</v>
      </c>
      <c r="K845" s="29">
        <f t="shared" si="55"/>
        <v>0</v>
      </c>
      <c r="L845" s="28">
        <f t="shared" si="57"/>
        <v>126.20799999999998</v>
      </c>
      <c r="M845" s="30">
        <f t="shared" si="58"/>
        <v>0</v>
      </c>
    </row>
    <row r="846" spans="1:13" x14ac:dyDescent="0.25">
      <c r="A846" s="26" t="s">
        <v>1455</v>
      </c>
      <c r="B846" s="25" t="s">
        <v>1411</v>
      </c>
      <c r="C846" s="26" t="str">
        <f t="shared" si="56"/>
        <v>05232</v>
      </c>
      <c r="D846" s="26">
        <v>3</v>
      </c>
      <c r="E846" s="75" t="s">
        <v>451</v>
      </c>
      <c r="F846" s="27" t="s">
        <v>1235</v>
      </c>
      <c r="G846" s="39" t="s">
        <v>1056</v>
      </c>
      <c r="H846" s="40">
        <v>449937003</v>
      </c>
      <c r="I846" s="80">
        <v>0</v>
      </c>
      <c r="J846" s="46">
        <v>108.8</v>
      </c>
      <c r="K846" s="29">
        <f t="shared" si="55"/>
        <v>0</v>
      </c>
      <c r="L846" s="28">
        <f t="shared" si="57"/>
        <v>126.20799999999998</v>
      </c>
      <c r="M846" s="30">
        <f t="shared" si="58"/>
        <v>0</v>
      </c>
    </row>
    <row r="847" spans="1:13" x14ac:dyDescent="0.25">
      <c r="A847" s="26" t="s">
        <v>1455</v>
      </c>
      <c r="B847" s="25" t="s">
        <v>1411</v>
      </c>
      <c r="C847" s="26" t="str">
        <f t="shared" si="56"/>
        <v>05232</v>
      </c>
      <c r="D847" s="26">
        <v>4</v>
      </c>
      <c r="E847" s="75" t="s">
        <v>451</v>
      </c>
      <c r="F847" s="27" t="s">
        <v>1236</v>
      </c>
      <c r="G847" s="39" t="s">
        <v>1057</v>
      </c>
      <c r="H847" s="40">
        <v>449937004</v>
      </c>
      <c r="I847" s="80">
        <v>0</v>
      </c>
      <c r="J847" s="46">
        <v>108.8</v>
      </c>
      <c r="K847" s="29">
        <f t="shared" si="55"/>
        <v>0</v>
      </c>
      <c r="L847" s="28">
        <f t="shared" si="57"/>
        <v>126.20799999999998</v>
      </c>
      <c r="M847" s="30">
        <f t="shared" si="58"/>
        <v>0</v>
      </c>
    </row>
    <row r="848" spans="1:13" x14ac:dyDescent="0.25">
      <c r="A848" s="26" t="s">
        <v>1455</v>
      </c>
      <c r="B848" s="25" t="s">
        <v>1411</v>
      </c>
      <c r="C848" s="26" t="str">
        <f t="shared" si="56"/>
        <v>05102</v>
      </c>
      <c r="D848" s="26">
        <v>1</v>
      </c>
      <c r="E848" s="75" t="s">
        <v>454</v>
      </c>
      <c r="F848" s="27" t="s">
        <v>1233</v>
      </c>
      <c r="G848" s="39" t="s">
        <v>1050</v>
      </c>
      <c r="H848" s="40">
        <v>449936001</v>
      </c>
      <c r="I848" s="80">
        <v>0</v>
      </c>
      <c r="J848" s="46">
        <v>108.8</v>
      </c>
      <c r="K848" s="29">
        <f t="shared" si="55"/>
        <v>0</v>
      </c>
      <c r="L848" s="28">
        <f t="shared" si="57"/>
        <v>126.20799999999998</v>
      </c>
      <c r="M848" s="30">
        <f t="shared" si="58"/>
        <v>0</v>
      </c>
    </row>
    <row r="849" spans="1:13" x14ac:dyDescent="0.25">
      <c r="A849" s="26" t="s">
        <v>1455</v>
      </c>
      <c r="B849" s="25" t="s">
        <v>1411</v>
      </c>
      <c r="C849" s="26" t="str">
        <f t="shared" si="56"/>
        <v>05102</v>
      </c>
      <c r="D849" s="26">
        <v>2</v>
      </c>
      <c r="E849" s="75" t="s">
        <v>454</v>
      </c>
      <c r="F849" s="27" t="s">
        <v>1234</v>
      </c>
      <c r="G849" s="39" t="s">
        <v>1051</v>
      </c>
      <c r="H849" s="40">
        <v>449936002</v>
      </c>
      <c r="I849" s="80">
        <v>0</v>
      </c>
      <c r="J849" s="46">
        <v>108.8</v>
      </c>
      <c r="K849" s="29">
        <f t="shared" si="55"/>
        <v>0</v>
      </c>
      <c r="L849" s="28">
        <f t="shared" si="57"/>
        <v>126.20799999999998</v>
      </c>
      <c r="M849" s="30">
        <f t="shared" si="58"/>
        <v>0</v>
      </c>
    </row>
    <row r="850" spans="1:13" x14ac:dyDescent="0.25">
      <c r="A850" s="26" t="s">
        <v>1455</v>
      </c>
      <c r="B850" s="25" t="s">
        <v>1411</v>
      </c>
      <c r="C850" s="26" t="str">
        <f t="shared" si="56"/>
        <v>05102</v>
      </c>
      <c r="D850" s="26">
        <v>3</v>
      </c>
      <c r="E850" s="75" t="s">
        <v>454</v>
      </c>
      <c r="F850" s="27" t="s">
        <v>1235</v>
      </c>
      <c r="G850" s="39" t="s">
        <v>1052</v>
      </c>
      <c r="H850" s="40">
        <v>449936003</v>
      </c>
      <c r="I850" s="80">
        <v>0</v>
      </c>
      <c r="J850" s="46">
        <v>108.8</v>
      </c>
      <c r="K850" s="29">
        <f t="shared" ref="K850:K913" si="59">I850*J850</f>
        <v>0</v>
      </c>
      <c r="L850" s="28">
        <f t="shared" si="57"/>
        <v>126.20799999999998</v>
      </c>
      <c r="M850" s="30">
        <f t="shared" si="58"/>
        <v>0</v>
      </c>
    </row>
    <row r="851" spans="1:13" x14ac:dyDescent="0.25">
      <c r="A851" s="26" t="s">
        <v>1455</v>
      </c>
      <c r="B851" s="25" t="s">
        <v>1411</v>
      </c>
      <c r="C851" s="26" t="str">
        <f t="shared" ref="C851:C915" si="60">RIGHT(G851,5)</f>
        <v>05102</v>
      </c>
      <c r="D851" s="26">
        <v>4</v>
      </c>
      <c r="E851" s="75" t="s">
        <v>454</v>
      </c>
      <c r="F851" s="27" t="s">
        <v>1236</v>
      </c>
      <c r="G851" s="39" t="s">
        <v>1053</v>
      </c>
      <c r="H851" s="40">
        <v>449936004</v>
      </c>
      <c r="I851" s="80">
        <v>0</v>
      </c>
      <c r="J851" s="46">
        <v>108.8</v>
      </c>
      <c r="K851" s="29">
        <f t="shared" si="59"/>
        <v>0</v>
      </c>
      <c r="L851" s="28">
        <f t="shared" ref="L851:L914" si="61">+J851*1.16</f>
        <v>126.20799999999998</v>
      </c>
      <c r="M851" s="30">
        <f t="shared" ref="M851:M914" si="62">+I851*L851</f>
        <v>0</v>
      </c>
    </row>
    <row r="852" spans="1:13" ht="24" x14ac:dyDescent="0.25">
      <c r="A852" s="26" t="s">
        <v>1455</v>
      </c>
      <c r="B852" s="25" t="s">
        <v>1411</v>
      </c>
      <c r="C852" s="26" t="str">
        <f t="shared" si="60"/>
        <v>C5106</v>
      </c>
      <c r="D852" s="26">
        <v>1</v>
      </c>
      <c r="E852" s="75" t="s">
        <v>669</v>
      </c>
      <c r="F852" s="27" t="s">
        <v>1233</v>
      </c>
      <c r="G852" s="39" t="s">
        <v>1058</v>
      </c>
      <c r="H852" s="40">
        <v>449938001</v>
      </c>
      <c r="I852" s="80">
        <v>0</v>
      </c>
      <c r="J852" s="46">
        <v>108.8</v>
      </c>
      <c r="K852" s="29">
        <f t="shared" si="59"/>
        <v>0</v>
      </c>
      <c r="L852" s="28">
        <f t="shared" si="61"/>
        <v>126.20799999999998</v>
      </c>
      <c r="M852" s="30">
        <f t="shared" si="62"/>
        <v>0</v>
      </c>
    </row>
    <row r="853" spans="1:13" ht="24" x14ac:dyDescent="0.25">
      <c r="A853" s="26" t="s">
        <v>1455</v>
      </c>
      <c r="B853" s="25" t="s">
        <v>1411</v>
      </c>
      <c r="C853" s="26" t="str">
        <f t="shared" si="60"/>
        <v>C5106</v>
      </c>
      <c r="D853" s="26">
        <v>2</v>
      </c>
      <c r="E853" s="75" t="s">
        <v>669</v>
      </c>
      <c r="F853" s="27" t="s">
        <v>1234</v>
      </c>
      <c r="G853" s="39" t="s">
        <v>1059</v>
      </c>
      <c r="H853" s="40">
        <v>449938002</v>
      </c>
      <c r="I853" s="80">
        <v>0</v>
      </c>
      <c r="J853" s="46">
        <v>108.8</v>
      </c>
      <c r="K853" s="29">
        <f t="shared" si="59"/>
        <v>0</v>
      </c>
      <c r="L853" s="28">
        <f t="shared" si="61"/>
        <v>126.20799999999998</v>
      </c>
      <c r="M853" s="30">
        <f t="shared" si="62"/>
        <v>0</v>
      </c>
    </row>
    <row r="854" spans="1:13" ht="24" x14ac:dyDescent="0.25">
      <c r="A854" s="26" t="s">
        <v>1455</v>
      </c>
      <c r="B854" s="25" t="s">
        <v>1411</v>
      </c>
      <c r="C854" s="26" t="str">
        <f t="shared" si="60"/>
        <v>C5106</v>
      </c>
      <c r="D854" s="26">
        <v>3</v>
      </c>
      <c r="E854" s="75" t="s">
        <v>669</v>
      </c>
      <c r="F854" s="27" t="s">
        <v>1235</v>
      </c>
      <c r="G854" s="39" t="s">
        <v>1060</v>
      </c>
      <c r="H854" s="40">
        <v>449938003</v>
      </c>
      <c r="I854" s="80">
        <v>0</v>
      </c>
      <c r="J854" s="46">
        <v>108.8</v>
      </c>
      <c r="K854" s="29">
        <f t="shared" si="59"/>
        <v>0</v>
      </c>
      <c r="L854" s="28">
        <f t="shared" si="61"/>
        <v>126.20799999999998</v>
      </c>
      <c r="M854" s="30">
        <f t="shared" si="62"/>
        <v>0</v>
      </c>
    </row>
    <row r="855" spans="1:13" ht="24" x14ac:dyDescent="0.25">
      <c r="A855" s="26" t="s">
        <v>1455</v>
      </c>
      <c r="B855" s="25" t="s">
        <v>1411</v>
      </c>
      <c r="C855" s="26" t="str">
        <f t="shared" si="60"/>
        <v>C5106</v>
      </c>
      <c r="D855" s="26">
        <v>4</v>
      </c>
      <c r="E855" s="75" t="s">
        <v>669</v>
      </c>
      <c r="F855" s="27" t="s">
        <v>1236</v>
      </c>
      <c r="G855" s="39" t="s">
        <v>1061</v>
      </c>
      <c r="H855" s="40">
        <v>449938004</v>
      </c>
      <c r="I855" s="80">
        <v>0</v>
      </c>
      <c r="J855" s="46">
        <v>108.8</v>
      </c>
      <c r="K855" s="29">
        <f t="shared" si="59"/>
        <v>0</v>
      </c>
      <c r="L855" s="28">
        <f t="shared" si="61"/>
        <v>126.20799999999998</v>
      </c>
      <c r="M855" s="30">
        <f t="shared" si="62"/>
        <v>0</v>
      </c>
    </row>
    <row r="856" spans="1:13" x14ac:dyDescent="0.25">
      <c r="A856" s="26" t="s">
        <v>1455</v>
      </c>
      <c r="B856" s="25" t="s">
        <v>1411</v>
      </c>
      <c r="C856" s="26" t="str">
        <f t="shared" si="60"/>
        <v>L5813</v>
      </c>
      <c r="D856" s="26">
        <v>1</v>
      </c>
      <c r="E856" s="75" t="s">
        <v>731</v>
      </c>
      <c r="F856" s="27" t="s">
        <v>1233</v>
      </c>
      <c r="G856" s="39" t="s">
        <v>1062</v>
      </c>
      <c r="H856" s="40">
        <v>449941001</v>
      </c>
      <c r="I856" s="80">
        <v>0</v>
      </c>
      <c r="J856" s="46">
        <v>108.8</v>
      </c>
      <c r="K856" s="29">
        <f t="shared" si="59"/>
        <v>0</v>
      </c>
      <c r="L856" s="28">
        <f t="shared" si="61"/>
        <v>126.20799999999998</v>
      </c>
      <c r="M856" s="30">
        <f t="shared" si="62"/>
        <v>0</v>
      </c>
    </row>
    <row r="857" spans="1:13" x14ac:dyDescent="0.25">
      <c r="A857" s="26" t="s">
        <v>1455</v>
      </c>
      <c r="B857" s="25" t="s">
        <v>1411</v>
      </c>
      <c r="C857" s="26" t="str">
        <f t="shared" si="60"/>
        <v>L5813</v>
      </c>
      <c r="D857" s="26">
        <v>2</v>
      </c>
      <c r="E857" s="75" t="s">
        <v>731</v>
      </c>
      <c r="F857" s="27" t="s">
        <v>1234</v>
      </c>
      <c r="G857" s="39" t="s">
        <v>1063</v>
      </c>
      <c r="H857" s="40">
        <v>449941002</v>
      </c>
      <c r="I857" s="80">
        <v>0</v>
      </c>
      <c r="J857" s="46">
        <v>108.8</v>
      </c>
      <c r="K857" s="29">
        <f t="shared" si="59"/>
        <v>0</v>
      </c>
      <c r="L857" s="28">
        <f t="shared" si="61"/>
        <v>126.20799999999998</v>
      </c>
      <c r="M857" s="30">
        <f t="shared" si="62"/>
        <v>0</v>
      </c>
    </row>
    <row r="858" spans="1:13" x14ac:dyDescent="0.25">
      <c r="A858" s="26" t="s">
        <v>1455</v>
      </c>
      <c r="B858" s="25" t="s">
        <v>1411</v>
      </c>
      <c r="C858" s="26" t="str">
        <f t="shared" si="60"/>
        <v>L5813</v>
      </c>
      <c r="D858" s="26">
        <v>3</v>
      </c>
      <c r="E858" s="75" t="s">
        <v>731</v>
      </c>
      <c r="F858" s="27" t="s">
        <v>1235</v>
      </c>
      <c r="G858" s="39" t="s">
        <v>1064</v>
      </c>
      <c r="H858" s="40">
        <v>449941003</v>
      </c>
      <c r="I858" s="80">
        <v>0</v>
      </c>
      <c r="J858" s="46">
        <v>108.8</v>
      </c>
      <c r="K858" s="29">
        <f t="shared" si="59"/>
        <v>0</v>
      </c>
      <c r="L858" s="28">
        <f t="shared" si="61"/>
        <v>126.20799999999998</v>
      </c>
      <c r="M858" s="30">
        <f t="shared" si="62"/>
        <v>0</v>
      </c>
    </row>
    <row r="859" spans="1:13" x14ac:dyDescent="0.25">
      <c r="A859" s="26" t="s">
        <v>1455</v>
      </c>
      <c r="B859" s="25" t="s">
        <v>1411</v>
      </c>
      <c r="C859" s="26" t="str">
        <f t="shared" si="60"/>
        <v>L5813</v>
      </c>
      <c r="D859" s="26">
        <v>4</v>
      </c>
      <c r="E859" s="75" t="s">
        <v>731</v>
      </c>
      <c r="F859" s="27" t="s">
        <v>1236</v>
      </c>
      <c r="G859" s="39" t="s">
        <v>1065</v>
      </c>
      <c r="H859" s="40">
        <v>449941004</v>
      </c>
      <c r="I859" s="80">
        <v>0</v>
      </c>
      <c r="J859" s="46">
        <v>108.8</v>
      </c>
      <c r="K859" s="29">
        <f t="shared" si="59"/>
        <v>0</v>
      </c>
      <c r="L859" s="28">
        <f t="shared" si="61"/>
        <v>126.20799999999998</v>
      </c>
      <c r="M859" s="30">
        <f t="shared" si="62"/>
        <v>0</v>
      </c>
    </row>
    <row r="860" spans="1:13" x14ac:dyDescent="0.25">
      <c r="A860" s="26" t="s">
        <v>1456</v>
      </c>
      <c r="B860" s="25" t="s">
        <v>1411</v>
      </c>
      <c r="C860" s="26" t="str">
        <f t="shared" si="60"/>
        <v>00101</v>
      </c>
      <c r="D860" s="26">
        <v>1</v>
      </c>
      <c r="E860" s="75" t="s">
        <v>447</v>
      </c>
      <c r="F860" s="27" t="s">
        <v>1233</v>
      </c>
      <c r="G860" s="39" t="s">
        <v>1066</v>
      </c>
      <c r="H860" s="40">
        <v>449947001</v>
      </c>
      <c r="I860" s="80">
        <v>0</v>
      </c>
      <c r="J860" s="46">
        <v>149.1</v>
      </c>
      <c r="K860" s="29">
        <f t="shared" si="59"/>
        <v>0</v>
      </c>
      <c r="L860" s="28">
        <f t="shared" si="61"/>
        <v>172.95599999999999</v>
      </c>
      <c r="M860" s="30">
        <f t="shared" si="62"/>
        <v>0</v>
      </c>
    </row>
    <row r="861" spans="1:13" x14ac:dyDescent="0.25">
      <c r="A861" s="26" t="s">
        <v>1456</v>
      </c>
      <c r="B861" s="25" t="s">
        <v>1411</v>
      </c>
      <c r="C861" s="26" t="str">
        <f t="shared" si="60"/>
        <v>00101</v>
      </c>
      <c r="D861" s="26">
        <v>2</v>
      </c>
      <c r="E861" s="75" t="s">
        <v>447</v>
      </c>
      <c r="F861" s="27" t="s">
        <v>1234</v>
      </c>
      <c r="G861" s="39" t="s">
        <v>1067</v>
      </c>
      <c r="H861" s="40">
        <v>449947002</v>
      </c>
      <c r="I861" s="80">
        <v>0</v>
      </c>
      <c r="J861" s="46">
        <v>149.1</v>
      </c>
      <c r="K861" s="29">
        <f t="shared" si="59"/>
        <v>0</v>
      </c>
      <c r="L861" s="28">
        <f t="shared" si="61"/>
        <v>172.95599999999999</v>
      </c>
      <c r="M861" s="30">
        <f t="shared" si="62"/>
        <v>0</v>
      </c>
    </row>
    <row r="862" spans="1:13" x14ac:dyDescent="0.25">
      <c r="A862" s="26" t="s">
        <v>1456</v>
      </c>
      <c r="B862" s="25" t="s">
        <v>1411</v>
      </c>
      <c r="C862" s="26" t="str">
        <f t="shared" si="60"/>
        <v>00101</v>
      </c>
      <c r="D862" s="26">
        <v>3</v>
      </c>
      <c r="E862" s="75" t="s">
        <v>447</v>
      </c>
      <c r="F862" s="27" t="s">
        <v>1235</v>
      </c>
      <c r="G862" s="39" t="s">
        <v>1068</v>
      </c>
      <c r="H862" s="40">
        <v>449947003</v>
      </c>
      <c r="I862" s="80">
        <v>0</v>
      </c>
      <c r="J862" s="46">
        <v>149.1</v>
      </c>
      <c r="K862" s="29">
        <f t="shared" si="59"/>
        <v>0</v>
      </c>
      <c r="L862" s="28">
        <f t="shared" si="61"/>
        <v>172.95599999999999</v>
      </c>
      <c r="M862" s="30">
        <f t="shared" si="62"/>
        <v>0</v>
      </c>
    </row>
    <row r="863" spans="1:13" x14ac:dyDescent="0.25">
      <c r="A863" s="26" t="s">
        <v>1456</v>
      </c>
      <c r="B863" s="25" t="s">
        <v>1411</v>
      </c>
      <c r="C863" s="26" t="str">
        <f t="shared" si="60"/>
        <v>00101</v>
      </c>
      <c r="D863" s="26">
        <v>4</v>
      </c>
      <c r="E863" s="75" t="s">
        <v>447</v>
      </c>
      <c r="F863" s="27" t="s">
        <v>1236</v>
      </c>
      <c r="G863" s="39" t="s">
        <v>1069</v>
      </c>
      <c r="H863" s="40">
        <v>449947004</v>
      </c>
      <c r="I863" s="80">
        <v>0</v>
      </c>
      <c r="J863" s="46">
        <v>149.1</v>
      </c>
      <c r="K863" s="29">
        <f t="shared" si="59"/>
        <v>0</v>
      </c>
      <c r="L863" s="28">
        <f t="shared" si="61"/>
        <v>172.95599999999999</v>
      </c>
      <c r="M863" s="30">
        <f t="shared" si="62"/>
        <v>0</v>
      </c>
    </row>
    <row r="864" spans="1:13" x14ac:dyDescent="0.25">
      <c r="A864" s="26" t="s">
        <v>1456</v>
      </c>
      <c r="B864" s="25" t="s">
        <v>1411</v>
      </c>
      <c r="C864" s="26" t="str">
        <f t="shared" si="60"/>
        <v>04000</v>
      </c>
      <c r="D864" s="26">
        <v>1</v>
      </c>
      <c r="E864" s="75" t="s">
        <v>668</v>
      </c>
      <c r="F864" s="27" t="s">
        <v>1233</v>
      </c>
      <c r="G864" s="39" t="s">
        <v>1070</v>
      </c>
      <c r="H864" s="40">
        <v>449945001</v>
      </c>
      <c r="I864" s="80">
        <v>0</v>
      </c>
      <c r="J864" s="46">
        <v>149.1</v>
      </c>
      <c r="K864" s="29">
        <f t="shared" si="59"/>
        <v>0</v>
      </c>
      <c r="L864" s="28">
        <f t="shared" si="61"/>
        <v>172.95599999999999</v>
      </c>
      <c r="M864" s="30">
        <f t="shared" si="62"/>
        <v>0</v>
      </c>
    </row>
    <row r="865" spans="1:13" x14ac:dyDescent="0.25">
      <c r="A865" s="26" t="s">
        <v>1456</v>
      </c>
      <c r="B865" s="25" t="s">
        <v>1411</v>
      </c>
      <c r="C865" s="26" t="str">
        <f t="shared" si="60"/>
        <v>04000</v>
      </c>
      <c r="D865" s="26">
        <v>2</v>
      </c>
      <c r="E865" s="75" t="s">
        <v>668</v>
      </c>
      <c r="F865" s="27" t="s">
        <v>1234</v>
      </c>
      <c r="G865" s="39" t="s">
        <v>1071</v>
      </c>
      <c r="H865" s="40">
        <v>449945002</v>
      </c>
      <c r="I865" s="80">
        <v>0</v>
      </c>
      <c r="J865" s="46">
        <v>149.1</v>
      </c>
      <c r="K865" s="29">
        <f t="shared" si="59"/>
        <v>0</v>
      </c>
      <c r="L865" s="28">
        <f t="shared" si="61"/>
        <v>172.95599999999999</v>
      </c>
      <c r="M865" s="30">
        <f t="shared" si="62"/>
        <v>0</v>
      </c>
    </row>
    <row r="866" spans="1:13" x14ac:dyDescent="0.25">
      <c r="A866" s="26" t="s">
        <v>1456</v>
      </c>
      <c r="B866" s="25" t="s">
        <v>1411</v>
      </c>
      <c r="C866" s="26" t="str">
        <f t="shared" si="60"/>
        <v>04000</v>
      </c>
      <c r="D866" s="26">
        <v>3</v>
      </c>
      <c r="E866" s="75" t="s">
        <v>668</v>
      </c>
      <c r="F866" s="27" t="s">
        <v>1235</v>
      </c>
      <c r="G866" s="39" t="s">
        <v>1072</v>
      </c>
      <c r="H866" s="40">
        <v>449945003</v>
      </c>
      <c r="I866" s="80">
        <v>0</v>
      </c>
      <c r="J866" s="46">
        <v>149.1</v>
      </c>
      <c r="K866" s="29">
        <f t="shared" si="59"/>
        <v>0</v>
      </c>
      <c r="L866" s="28">
        <f t="shared" si="61"/>
        <v>172.95599999999999</v>
      </c>
      <c r="M866" s="30">
        <f t="shared" si="62"/>
        <v>0</v>
      </c>
    </row>
    <row r="867" spans="1:13" x14ac:dyDescent="0.25">
      <c r="A867" s="26" t="s">
        <v>1456</v>
      </c>
      <c r="B867" s="25" t="s">
        <v>1411</v>
      </c>
      <c r="C867" s="26" t="str">
        <f t="shared" si="60"/>
        <v>04000</v>
      </c>
      <c r="D867" s="26">
        <v>4</v>
      </c>
      <c r="E867" s="75" t="s">
        <v>668</v>
      </c>
      <c r="F867" s="27" t="s">
        <v>1236</v>
      </c>
      <c r="G867" s="39" t="s">
        <v>1073</v>
      </c>
      <c r="H867" s="40">
        <v>449945004</v>
      </c>
      <c r="I867" s="80">
        <v>0</v>
      </c>
      <c r="J867" s="46">
        <v>149.1</v>
      </c>
      <c r="K867" s="29">
        <f t="shared" si="59"/>
        <v>0</v>
      </c>
      <c r="L867" s="28">
        <f t="shared" si="61"/>
        <v>172.95599999999999</v>
      </c>
      <c r="M867" s="30">
        <f t="shared" si="62"/>
        <v>0</v>
      </c>
    </row>
    <row r="868" spans="1:13" x14ac:dyDescent="0.25">
      <c r="A868" s="26" t="s">
        <v>1456</v>
      </c>
      <c r="B868" s="25" t="s">
        <v>1411</v>
      </c>
      <c r="C868" s="26" t="str">
        <f t="shared" si="60"/>
        <v>05232</v>
      </c>
      <c r="D868" s="26">
        <v>1</v>
      </c>
      <c r="E868" s="75" t="s">
        <v>451</v>
      </c>
      <c r="F868" s="27" t="s">
        <v>1233</v>
      </c>
      <c r="G868" s="39" t="s">
        <v>1078</v>
      </c>
      <c r="H868" s="40">
        <v>449943001</v>
      </c>
      <c r="I868" s="80">
        <v>0</v>
      </c>
      <c r="J868" s="46">
        <v>149.1</v>
      </c>
      <c r="K868" s="29">
        <f t="shared" si="59"/>
        <v>0</v>
      </c>
      <c r="L868" s="28">
        <f t="shared" si="61"/>
        <v>172.95599999999999</v>
      </c>
      <c r="M868" s="30">
        <f t="shared" si="62"/>
        <v>0</v>
      </c>
    </row>
    <row r="869" spans="1:13" x14ac:dyDescent="0.25">
      <c r="A869" s="26" t="s">
        <v>1456</v>
      </c>
      <c r="B869" s="25" t="s">
        <v>1411</v>
      </c>
      <c r="C869" s="26" t="str">
        <f t="shared" si="60"/>
        <v>05232</v>
      </c>
      <c r="D869" s="26">
        <v>2</v>
      </c>
      <c r="E869" s="75" t="s">
        <v>451</v>
      </c>
      <c r="F869" s="27" t="s">
        <v>1234</v>
      </c>
      <c r="G869" s="39" t="s">
        <v>1079</v>
      </c>
      <c r="H869" s="40">
        <v>449943002</v>
      </c>
      <c r="I869" s="80">
        <v>0</v>
      </c>
      <c r="J869" s="46">
        <v>149.1</v>
      </c>
      <c r="K869" s="29">
        <f t="shared" si="59"/>
        <v>0</v>
      </c>
      <c r="L869" s="28">
        <f t="shared" si="61"/>
        <v>172.95599999999999</v>
      </c>
      <c r="M869" s="30">
        <f t="shared" si="62"/>
        <v>0</v>
      </c>
    </row>
    <row r="870" spans="1:13" x14ac:dyDescent="0.25">
      <c r="A870" s="26" t="s">
        <v>1456</v>
      </c>
      <c r="B870" s="25" t="s">
        <v>1411</v>
      </c>
      <c r="C870" s="26" t="str">
        <f t="shared" si="60"/>
        <v>05232</v>
      </c>
      <c r="D870" s="26">
        <v>3</v>
      </c>
      <c r="E870" s="75" t="s">
        <v>451</v>
      </c>
      <c r="F870" s="27" t="s">
        <v>1235</v>
      </c>
      <c r="G870" s="39" t="s">
        <v>1080</v>
      </c>
      <c r="H870" s="40">
        <v>449943003</v>
      </c>
      <c r="I870" s="80">
        <v>0</v>
      </c>
      <c r="J870" s="46">
        <v>149.1</v>
      </c>
      <c r="K870" s="29">
        <f t="shared" si="59"/>
        <v>0</v>
      </c>
      <c r="L870" s="28">
        <f t="shared" si="61"/>
        <v>172.95599999999999</v>
      </c>
      <c r="M870" s="30">
        <f t="shared" si="62"/>
        <v>0</v>
      </c>
    </row>
    <row r="871" spans="1:13" x14ac:dyDescent="0.25">
      <c r="A871" s="26" t="s">
        <v>1456</v>
      </c>
      <c r="B871" s="25" t="s">
        <v>1411</v>
      </c>
      <c r="C871" s="26" t="str">
        <f t="shared" si="60"/>
        <v>05232</v>
      </c>
      <c r="D871" s="26">
        <v>4</v>
      </c>
      <c r="E871" s="75" t="s">
        <v>451</v>
      </c>
      <c r="F871" s="27" t="s">
        <v>1236</v>
      </c>
      <c r="G871" s="39" t="s">
        <v>1081</v>
      </c>
      <c r="H871" s="40">
        <v>449943004</v>
      </c>
      <c r="I871" s="80">
        <v>0</v>
      </c>
      <c r="J871" s="46">
        <v>149.1</v>
      </c>
      <c r="K871" s="29">
        <f t="shared" si="59"/>
        <v>0</v>
      </c>
      <c r="L871" s="28">
        <f t="shared" si="61"/>
        <v>172.95599999999999</v>
      </c>
      <c r="M871" s="30">
        <f t="shared" si="62"/>
        <v>0</v>
      </c>
    </row>
    <row r="872" spans="1:13" x14ac:dyDescent="0.25">
      <c r="A872" s="26" t="s">
        <v>1456</v>
      </c>
      <c r="B872" s="25" t="s">
        <v>1411</v>
      </c>
      <c r="C872" s="26" t="str">
        <f t="shared" si="60"/>
        <v>05102</v>
      </c>
      <c r="D872" s="26">
        <v>1</v>
      </c>
      <c r="E872" s="75" t="s">
        <v>454</v>
      </c>
      <c r="F872" s="27" t="s">
        <v>1233</v>
      </c>
      <c r="G872" s="39" t="s">
        <v>1074</v>
      </c>
      <c r="H872" s="40">
        <v>449942001</v>
      </c>
      <c r="I872" s="80">
        <v>0</v>
      </c>
      <c r="J872" s="46">
        <v>149.1</v>
      </c>
      <c r="K872" s="29">
        <f t="shared" si="59"/>
        <v>0</v>
      </c>
      <c r="L872" s="28">
        <f t="shared" si="61"/>
        <v>172.95599999999999</v>
      </c>
      <c r="M872" s="30">
        <f t="shared" si="62"/>
        <v>0</v>
      </c>
    </row>
    <row r="873" spans="1:13" x14ac:dyDescent="0.25">
      <c r="A873" s="26" t="s">
        <v>1456</v>
      </c>
      <c r="B873" s="25" t="s">
        <v>1411</v>
      </c>
      <c r="C873" s="26" t="str">
        <f t="shared" si="60"/>
        <v>05102</v>
      </c>
      <c r="D873" s="26">
        <v>2</v>
      </c>
      <c r="E873" s="75" t="s">
        <v>454</v>
      </c>
      <c r="F873" s="27" t="s">
        <v>1234</v>
      </c>
      <c r="G873" s="39" t="s">
        <v>1075</v>
      </c>
      <c r="H873" s="40">
        <v>449942002</v>
      </c>
      <c r="I873" s="80">
        <v>0</v>
      </c>
      <c r="J873" s="46">
        <v>149.1</v>
      </c>
      <c r="K873" s="29">
        <f t="shared" si="59"/>
        <v>0</v>
      </c>
      <c r="L873" s="28">
        <f t="shared" si="61"/>
        <v>172.95599999999999</v>
      </c>
      <c r="M873" s="30">
        <f t="shared" si="62"/>
        <v>0</v>
      </c>
    </row>
    <row r="874" spans="1:13" x14ac:dyDescent="0.25">
      <c r="A874" s="26" t="s">
        <v>1456</v>
      </c>
      <c r="B874" s="25" t="s">
        <v>1411</v>
      </c>
      <c r="C874" s="26" t="str">
        <f t="shared" si="60"/>
        <v>05102</v>
      </c>
      <c r="D874" s="26">
        <v>3</v>
      </c>
      <c r="E874" s="75" t="s">
        <v>454</v>
      </c>
      <c r="F874" s="27" t="s">
        <v>1235</v>
      </c>
      <c r="G874" s="39" t="s">
        <v>1076</v>
      </c>
      <c r="H874" s="40">
        <v>449942003</v>
      </c>
      <c r="I874" s="80">
        <v>0</v>
      </c>
      <c r="J874" s="46">
        <v>149.1</v>
      </c>
      <c r="K874" s="29">
        <f t="shared" si="59"/>
        <v>0</v>
      </c>
      <c r="L874" s="28">
        <f t="shared" si="61"/>
        <v>172.95599999999999</v>
      </c>
      <c r="M874" s="30">
        <f t="shared" si="62"/>
        <v>0</v>
      </c>
    </row>
    <row r="875" spans="1:13" x14ac:dyDescent="0.25">
      <c r="A875" s="26" t="s">
        <v>1456</v>
      </c>
      <c r="B875" s="25" t="s">
        <v>1411</v>
      </c>
      <c r="C875" s="26" t="str">
        <f t="shared" si="60"/>
        <v>05102</v>
      </c>
      <c r="D875" s="26">
        <v>4</v>
      </c>
      <c r="E875" s="75" t="s">
        <v>454</v>
      </c>
      <c r="F875" s="27" t="s">
        <v>1236</v>
      </c>
      <c r="G875" s="39" t="s">
        <v>1077</v>
      </c>
      <c r="H875" s="40">
        <v>449942004</v>
      </c>
      <c r="I875" s="80">
        <v>0</v>
      </c>
      <c r="J875" s="46">
        <v>149.1</v>
      </c>
      <c r="K875" s="29">
        <f t="shared" si="59"/>
        <v>0</v>
      </c>
      <c r="L875" s="28">
        <f t="shared" si="61"/>
        <v>172.95599999999999</v>
      </c>
      <c r="M875" s="30">
        <f t="shared" si="62"/>
        <v>0</v>
      </c>
    </row>
    <row r="876" spans="1:13" ht="24" x14ac:dyDescent="0.25">
      <c r="A876" s="26" t="s">
        <v>1456</v>
      </c>
      <c r="B876" s="25" t="s">
        <v>1411</v>
      </c>
      <c r="C876" s="26" t="str">
        <f t="shared" si="60"/>
        <v>C5106</v>
      </c>
      <c r="D876" s="26">
        <v>1</v>
      </c>
      <c r="E876" s="75" t="s">
        <v>669</v>
      </c>
      <c r="F876" s="27" t="s">
        <v>1233</v>
      </c>
      <c r="G876" s="39" t="s">
        <v>1082</v>
      </c>
      <c r="H876" s="40">
        <v>449944001</v>
      </c>
      <c r="I876" s="80">
        <v>0</v>
      </c>
      <c r="J876" s="46">
        <v>149.1</v>
      </c>
      <c r="K876" s="29">
        <f t="shared" si="59"/>
        <v>0</v>
      </c>
      <c r="L876" s="28">
        <f t="shared" si="61"/>
        <v>172.95599999999999</v>
      </c>
      <c r="M876" s="30">
        <f t="shared" si="62"/>
        <v>0</v>
      </c>
    </row>
    <row r="877" spans="1:13" ht="24" x14ac:dyDescent="0.25">
      <c r="A877" s="26" t="s">
        <v>1456</v>
      </c>
      <c r="B877" s="25" t="s">
        <v>1411</v>
      </c>
      <c r="C877" s="26" t="str">
        <f t="shared" si="60"/>
        <v>C5106</v>
      </c>
      <c r="D877" s="26">
        <v>2</v>
      </c>
      <c r="E877" s="75" t="s">
        <v>669</v>
      </c>
      <c r="F877" s="27" t="s">
        <v>1234</v>
      </c>
      <c r="G877" s="39" t="s">
        <v>1083</v>
      </c>
      <c r="H877" s="40">
        <v>449944002</v>
      </c>
      <c r="I877" s="80">
        <v>0</v>
      </c>
      <c r="J877" s="46">
        <v>149.1</v>
      </c>
      <c r="K877" s="29">
        <f t="shared" si="59"/>
        <v>0</v>
      </c>
      <c r="L877" s="28">
        <f t="shared" si="61"/>
        <v>172.95599999999999</v>
      </c>
      <c r="M877" s="30">
        <f t="shared" si="62"/>
        <v>0</v>
      </c>
    </row>
    <row r="878" spans="1:13" ht="24" x14ac:dyDescent="0.25">
      <c r="A878" s="26" t="s">
        <v>1456</v>
      </c>
      <c r="B878" s="25" t="s">
        <v>1411</v>
      </c>
      <c r="C878" s="26" t="str">
        <f t="shared" si="60"/>
        <v>C5106</v>
      </c>
      <c r="D878" s="26">
        <v>3</v>
      </c>
      <c r="E878" s="75" t="s">
        <v>669</v>
      </c>
      <c r="F878" s="27" t="s">
        <v>1235</v>
      </c>
      <c r="G878" s="39" t="s">
        <v>1084</v>
      </c>
      <c r="H878" s="40">
        <v>449944003</v>
      </c>
      <c r="I878" s="80">
        <v>0</v>
      </c>
      <c r="J878" s="46">
        <v>149.1</v>
      </c>
      <c r="K878" s="29">
        <f t="shared" si="59"/>
        <v>0</v>
      </c>
      <c r="L878" s="28">
        <f t="shared" si="61"/>
        <v>172.95599999999999</v>
      </c>
      <c r="M878" s="30">
        <f t="shared" si="62"/>
        <v>0</v>
      </c>
    </row>
    <row r="879" spans="1:13" ht="24" x14ac:dyDescent="0.25">
      <c r="A879" s="26" t="s">
        <v>1456</v>
      </c>
      <c r="B879" s="25" t="s">
        <v>1411</v>
      </c>
      <c r="C879" s="26" t="str">
        <f t="shared" si="60"/>
        <v>C5106</v>
      </c>
      <c r="D879" s="26">
        <v>4</v>
      </c>
      <c r="E879" s="75" t="s">
        <v>669</v>
      </c>
      <c r="F879" s="27" t="s">
        <v>1236</v>
      </c>
      <c r="G879" s="39" t="s">
        <v>1085</v>
      </c>
      <c r="H879" s="40">
        <v>449944004</v>
      </c>
      <c r="I879" s="80">
        <v>0</v>
      </c>
      <c r="J879" s="46">
        <v>149.1</v>
      </c>
      <c r="K879" s="29">
        <f t="shared" si="59"/>
        <v>0</v>
      </c>
      <c r="L879" s="28">
        <f t="shared" si="61"/>
        <v>172.95599999999999</v>
      </c>
      <c r="M879" s="30">
        <f t="shared" si="62"/>
        <v>0</v>
      </c>
    </row>
    <row r="880" spans="1:13" x14ac:dyDescent="0.25">
      <c r="A880" s="26" t="s">
        <v>1456</v>
      </c>
      <c r="B880" s="25" t="s">
        <v>1411</v>
      </c>
      <c r="C880" s="26" t="str">
        <f t="shared" si="60"/>
        <v>L5813</v>
      </c>
      <c r="D880" s="26">
        <v>1</v>
      </c>
      <c r="E880" s="75" t="s">
        <v>731</v>
      </c>
      <c r="F880" s="27" t="s">
        <v>1233</v>
      </c>
      <c r="G880" s="39" t="s">
        <v>1086</v>
      </c>
      <c r="H880" s="40">
        <v>449946001</v>
      </c>
      <c r="I880" s="80">
        <v>0</v>
      </c>
      <c r="J880" s="46">
        <v>149.1</v>
      </c>
      <c r="K880" s="29">
        <f t="shared" si="59"/>
        <v>0</v>
      </c>
      <c r="L880" s="28">
        <f t="shared" si="61"/>
        <v>172.95599999999999</v>
      </c>
      <c r="M880" s="30">
        <f t="shared" si="62"/>
        <v>0</v>
      </c>
    </row>
    <row r="881" spans="1:13" x14ac:dyDescent="0.25">
      <c r="A881" s="26" t="s">
        <v>1456</v>
      </c>
      <c r="B881" s="25" t="s">
        <v>1411</v>
      </c>
      <c r="C881" s="26" t="str">
        <f t="shared" si="60"/>
        <v>L5813</v>
      </c>
      <c r="D881" s="26">
        <v>2</v>
      </c>
      <c r="E881" s="75" t="s">
        <v>731</v>
      </c>
      <c r="F881" s="27" t="s">
        <v>1234</v>
      </c>
      <c r="G881" s="39" t="s">
        <v>1087</v>
      </c>
      <c r="H881" s="40">
        <v>449946002</v>
      </c>
      <c r="I881" s="80">
        <v>0</v>
      </c>
      <c r="J881" s="46">
        <v>149.1</v>
      </c>
      <c r="K881" s="29">
        <f t="shared" si="59"/>
        <v>0</v>
      </c>
      <c r="L881" s="28">
        <f t="shared" si="61"/>
        <v>172.95599999999999</v>
      </c>
      <c r="M881" s="30">
        <f t="shared" si="62"/>
        <v>0</v>
      </c>
    </row>
    <row r="882" spans="1:13" x14ac:dyDescent="0.25">
      <c r="A882" s="26" t="s">
        <v>1456</v>
      </c>
      <c r="B882" s="25" t="s">
        <v>1411</v>
      </c>
      <c r="C882" s="26" t="str">
        <f t="shared" si="60"/>
        <v>L5813</v>
      </c>
      <c r="D882" s="26">
        <v>3</v>
      </c>
      <c r="E882" s="75" t="s">
        <v>731</v>
      </c>
      <c r="F882" s="27" t="s">
        <v>1235</v>
      </c>
      <c r="G882" s="39" t="s">
        <v>1088</v>
      </c>
      <c r="H882" s="40">
        <v>449946003</v>
      </c>
      <c r="I882" s="80">
        <v>0</v>
      </c>
      <c r="J882" s="46">
        <v>149.1</v>
      </c>
      <c r="K882" s="29">
        <f t="shared" si="59"/>
        <v>0</v>
      </c>
      <c r="L882" s="28">
        <f t="shared" si="61"/>
        <v>172.95599999999999</v>
      </c>
      <c r="M882" s="30">
        <f t="shared" si="62"/>
        <v>0</v>
      </c>
    </row>
    <row r="883" spans="1:13" x14ac:dyDescent="0.25">
      <c r="A883" s="26" t="s">
        <v>1456</v>
      </c>
      <c r="B883" s="25" t="s">
        <v>1411</v>
      </c>
      <c r="C883" s="26" t="str">
        <f t="shared" si="60"/>
        <v>L5813</v>
      </c>
      <c r="D883" s="26">
        <v>4</v>
      </c>
      <c r="E883" s="75" t="s">
        <v>731</v>
      </c>
      <c r="F883" s="27" t="s">
        <v>1236</v>
      </c>
      <c r="G883" s="39" t="s">
        <v>1089</v>
      </c>
      <c r="H883" s="40">
        <v>449946004</v>
      </c>
      <c r="I883" s="80">
        <v>0</v>
      </c>
      <c r="J883" s="46">
        <v>149.1</v>
      </c>
      <c r="K883" s="29">
        <f t="shared" si="59"/>
        <v>0</v>
      </c>
      <c r="L883" s="28">
        <f t="shared" si="61"/>
        <v>172.95599999999999</v>
      </c>
      <c r="M883" s="30">
        <f t="shared" si="62"/>
        <v>0</v>
      </c>
    </row>
    <row r="884" spans="1:13" x14ac:dyDescent="0.25">
      <c r="A884" s="26" t="s">
        <v>1457</v>
      </c>
      <c r="B884" s="25" t="s">
        <v>1411</v>
      </c>
      <c r="C884" s="26" t="str">
        <f t="shared" si="60"/>
        <v>00101</v>
      </c>
      <c r="D884" s="26">
        <v>1</v>
      </c>
      <c r="E884" s="75" t="s">
        <v>447</v>
      </c>
      <c r="F884" s="27" t="s">
        <v>1233</v>
      </c>
      <c r="G884" s="39" t="s">
        <v>1090</v>
      </c>
      <c r="H884" s="40">
        <v>449952001</v>
      </c>
      <c r="I884" s="80">
        <v>0</v>
      </c>
      <c r="J884" s="46">
        <v>137</v>
      </c>
      <c r="K884" s="29">
        <f t="shared" si="59"/>
        <v>0</v>
      </c>
      <c r="L884" s="28">
        <f t="shared" si="61"/>
        <v>158.91999999999999</v>
      </c>
      <c r="M884" s="30">
        <f t="shared" si="62"/>
        <v>0</v>
      </c>
    </row>
    <row r="885" spans="1:13" x14ac:dyDescent="0.25">
      <c r="A885" s="26" t="s">
        <v>1457</v>
      </c>
      <c r="B885" s="25" t="s">
        <v>1411</v>
      </c>
      <c r="C885" s="26" t="str">
        <f t="shared" si="60"/>
        <v>00101</v>
      </c>
      <c r="D885" s="26">
        <v>2</v>
      </c>
      <c r="E885" s="75" t="s">
        <v>447</v>
      </c>
      <c r="F885" s="27" t="s">
        <v>1234</v>
      </c>
      <c r="G885" s="39" t="s">
        <v>1091</v>
      </c>
      <c r="H885" s="40">
        <v>449952002</v>
      </c>
      <c r="I885" s="80">
        <v>0</v>
      </c>
      <c r="J885" s="46">
        <v>137</v>
      </c>
      <c r="K885" s="29">
        <f t="shared" si="59"/>
        <v>0</v>
      </c>
      <c r="L885" s="28">
        <f t="shared" si="61"/>
        <v>158.91999999999999</v>
      </c>
      <c r="M885" s="30">
        <f t="shared" si="62"/>
        <v>0</v>
      </c>
    </row>
    <row r="886" spans="1:13" x14ac:dyDescent="0.25">
      <c r="A886" s="26" t="s">
        <v>1457</v>
      </c>
      <c r="B886" s="25" t="s">
        <v>1411</v>
      </c>
      <c r="C886" s="26" t="str">
        <f t="shared" si="60"/>
        <v>00101</v>
      </c>
      <c r="D886" s="26">
        <v>3</v>
      </c>
      <c r="E886" s="75" t="s">
        <v>447</v>
      </c>
      <c r="F886" s="27" t="s">
        <v>1235</v>
      </c>
      <c r="G886" s="39" t="s">
        <v>1092</v>
      </c>
      <c r="H886" s="40">
        <v>449952003</v>
      </c>
      <c r="I886" s="80">
        <v>0</v>
      </c>
      <c r="J886" s="46">
        <v>137</v>
      </c>
      <c r="K886" s="29">
        <f t="shared" si="59"/>
        <v>0</v>
      </c>
      <c r="L886" s="28">
        <f t="shared" si="61"/>
        <v>158.91999999999999</v>
      </c>
      <c r="M886" s="30">
        <f t="shared" si="62"/>
        <v>0</v>
      </c>
    </row>
    <row r="887" spans="1:13" x14ac:dyDescent="0.25">
      <c r="A887" s="26" t="s">
        <v>1457</v>
      </c>
      <c r="B887" s="25" t="s">
        <v>1411</v>
      </c>
      <c r="C887" s="26" t="str">
        <f t="shared" si="60"/>
        <v>00101</v>
      </c>
      <c r="D887" s="26">
        <v>4</v>
      </c>
      <c r="E887" s="75" t="s">
        <v>447</v>
      </c>
      <c r="F887" s="27" t="s">
        <v>1236</v>
      </c>
      <c r="G887" s="39" t="s">
        <v>1093</v>
      </c>
      <c r="H887" s="40">
        <v>449952004</v>
      </c>
      <c r="I887" s="80">
        <v>0</v>
      </c>
      <c r="J887" s="46">
        <v>137</v>
      </c>
      <c r="K887" s="29">
        <f t="shared" si="59"/>
        <v>0</v>
      </c>
      <c r="L887" s="28">
        <f t="shared" si="61"/>
        <v>158.91999999999999</v>
      </c>
      <c r="M887" s="30">
        <f t="shared" si="62"/>
        <v>0</v>
      </c>
    </row>
    <row r="888" spans="1:13" x14ac:dyDescent="0.25">
      <c r="A888" s="26" t="s">
        <v>1457</v>
      </c>
      <c r="B888" s="25" t="s">
        <v>1411</v>
      </c>
      <c r="C888" s="26" t="str">
        <f t="shared" si="60"/>
        <v>04000</v>
      </c>
      <c r="D888" s="26">
        <v>1</v>
      </c>
      <c r="E888" s="75" t="s">
        <v>668</v>
      </c>
      <c r="F888" s="27" t="s">
        <v>1233</v>
      </c>
      <c r="G888" s="39" t="s">
        <v>1094</v>
      </c>
      <c r="H888" s="40">
        <v>449951001</v>
      </c>
      <c r="I888" s="80">
        <v>0</v>
      </c>
      <c r="J888" s="46">
        <v>137</v>
      </c>
      <c r="K888" s="29">
        <f t="shared" si="59"/>
        <v>0</v>
      </c>
      <c r="L888" s="28">
        <f t="shared" si="61"/>
        <v>158.91999999999999</v>
      </c>
      <c r="M888" s="30">
        <f t="shared" si="62"/>
        <v>0</v>
      </c>
    </row>
    <row r="889" spans="1:13" x14ac:dyDescent="0.25">
      <c r="A889" s="26" t="s">
        <v>1457</v>
      </c>
      <c r="B889" s="25" t="s">
        <v>1411</v>
      </c>
      <c r="C889" s="26" t="str">
        <f t="shared" si="60"/>
        <v>04000</v>
      </c>
      <c r="D889" s="26">
        <v>2</v>
      </c>
      <c r="E889" s="75" t="s">
        <v>668</v>
      </c>
      <c r="F889" s="27" t="s">
        <v>1234</v>
      </c>
      <c r="G889" s="39" t="s">
        <v>1095</v>
      </c>
      <c r="H889" s="40">
        <v>449951002</v>
      </c>
      <c r="I889" s="80">
        <v>0</v>
      </c>
      <c r="J889" s="46">
        <v>137</v>
      </c>
      <c r="K889" s="29">
        <f t="shared" si="59"/>
        <v>0</v>
      </c>
      <c r="L889" s="28">
        <f t="shared" si="61"/>
        <v>158.91999999999999</v>
      </c>
      <c r="M889" s="30">
        <f t="shared" si="62"/>
        <v>0</v>
      </c>
    </row>
    <row r="890" spans="1:13" x14ac:dyDescent="0.25">
      <c r="A890" s="26" t="s">
        <v>1457</v>
      </c>
      <c r="B890" s="25" t="s">
        <v>1411</v>
      </c>
      <c r="C890" s="26" t="str">
        <f t="shared" si="60"/>
        <v>04000</v>
      </c>
      <c r="D890" s="26">
        <v>3</v>
      </c>
      <c r="E890" s="75" t="s">
        <v>668</v>
      </c>
      <c r="F890" s="27" t="s">
        <v>1235</v>
      </c>
      <c r="G890" s="39" t="s">
        <v>1096</v>
      </c>
      <c r="H890" s="40">
        <v>449951003</v>
      </c>
      <c r="I890" s="80">
        <v>0</v>
      </c>
      <c r="J890" s="46">
        <v>137</v>
      </c>
      <c r="K890" s="29">
        <f t="shared" si="59"/>
        <v>0</v>
      </c>
      <c r="L890" s="28">
        <f t="shared" si="61"/>
        <v>158.91999999999999</v>
      </c>
      <c r="M890" s="30">
        <f t="shared" si="62"/>
        <v>0</v>
      </c>
    </row>
    <row r="891" spans="1:13" x14ac:dyDescent="0.25">
      <c r="A891" s="26" t="s">
        <v>1457</v>
      </c>
      <c r="B891" s="25" t="s">
        <v>1411</v>
      </c>
      <c r="C891" s="26" t="str">
        <f t="shared" si="60"/>
        <v>04000</v>
      </c>
      <c r="D891" s="26">
        <v>4</v>
      </c>
      <c r="E891" s="75" t="s">
        <v>668</v>
      </c>
      <c r="F891" s="27" t="s">
        <v>1236</v>
      </c>
      <c r="G891" s="39" t="s">
        <v>1097</v>
      </c>
      <c r="H891" s="40">
        <v>449951004</v>
      </c>
      <c r="I891" s="80">
        <v>0</v>
      </c>
      <c r="J891" s="46">
        <v>137</v>
      </c>
      <c r="K891" s="29">
        <f t="shared" si="59"/>
        <v>0</v>
      </c>
      <c r="L891" s="28">
        <f t="shared" si="61"/>
        <v>158.91999999999999</v>
      </c>
      <c r="M891" s="30">
        <f t="shared" si="62"/>
        <v>0</v>
      </c>
    </row>
    <row r="892" spans="1:13" x14ac:dyDescent="0.25">
      <c r="A892" s="26" t="s">
        <v>1457</v>
      </c>
      <c r="B892" s="25" t="s">
        <v>1411</v>
      </c>
      <c r="C892" s="26" t="str">
        <f t="shared" si="60"/>
        <v>05264</v>
      </c>
      <c r="D892" s="26">
        <v>1</v>
      </c>
      <c r="E892" s="75" t="s">
        <v>451</v>
      </c>
      <c r="F892" s="27" t="s">
        <v>1233</v>
      </c>
      <c r="G892" s="39" t="s">
        <v>1483</v>
      </c>
      <c r="H892" s="40">
        <v>449949001</v>
      </c>
      <c r="I892" s="80">
        <v>0</v>
      </c>
      <c r="J892" s="46">
        <v>137</v>
      </c>
      <c r="K892" s="29">
        <f t="shared" si="59"/>
        <v>0</v>
      </c>
      <c r="L892" s="28">
        <f t="shared" si="61"/>
        <v>158.91999999999999</v>
      </c>
      <c r="M892" s="30">
        <f t="shared" si="62"/>
        <v>0</v>
      </c>
    </row>
    <row r="893" spans="1:13" x14ac:dyDescent="0.25">
      <c r="A893" s="26" t="s">
        <v>1457</v>
      </c>
      <c r="B893" s="25" t="s">
        <v>1411</v>
      </c>
      <c r="C893" s="26" t="str">
        <f t="shared" si="60"/>
        <v>05264</v>
      </c>
      <c r="D893" s="26">
        <v>2</v>
      </c>
      <c r="E893" s="75" t="s">
        <v>451</v>
      </c>
      <c r="F893" s="27" t="s">
        <v>1234</v>
      </c>
      <c r="G893" s="39" t="s">
        <v>1484</v>
      </c>
      <c r="H893" s="40">
        <v>449949002</v>
      </c>
      <c r="I893" s="80">
        <v>0</v>
      </c>
      <c r="J893" s="46">
        <v>137</v>
      </c>
      <c r="K893" s="29">
        <f t="shared" si="59"/>
        <v>0</v>
      </c>
      <c r="L893" s="28">
        <f t="shared" si="61"/>
        <v>158.91999999999999</v>
      </c>
      <c r="M893" s="30">
        <f t="shared" si="62"/>
        <v>0</v>
      </c>
    </row>
    <row r="894" spans="1:13" x14ac:dyDescent="0.25">
      <c r="A894" s="26" t="s">
        <v>1457</v>
      </c>
      <c r="B894" s="25" t="s">
        <v>1411</v>
      </c>
      <c r="C894" s="26" t="str">
        <f t="shared" si="60"/>
        <v>05264</v>
      </c>
      <c r="D894" s="26">
        <v>3</v>
      </c>
      <c r="E894" s="75" t="s">
        <v>451</v>
      </c>
      <c r="F894" s="27" t="s">
        <v>1235</v>
      </c>
      <c r="G894" s="39" t="s">
        <v>1485</v>
      </c>
      <c r="H894" s="40">
        <v>449949003</v>
      </c>
      <c r="I894" s="80">
        <v>0</v>
      </c>
      <c r="J894" s="46">
        <v>137</v>
      </c>
      <c r="K894" s="29">
        <f t="shared" si="59"/>
        <v>0</v>
      </c>
      <c r="L894" s="28">
        <f t="shared" si="61"/>
        <v>158.91999999999999</v>
      </c>
      <c r="M894" s="30">
        <f t="shared" si="62"/>
        <v>0</v>
      </c>
    </row>
    <row r="895" spans="1:13" x14ac:dyDescent="0.25">
      <c r="A895" s="26" t="s">
        <v>1457</v>
      </c>
      <c r="B895" s="25" t="s">
        <v>1411</v>
      </c>
      <c r="C895" s="26" t="str">
        <f t="shared" si="60"/>
        <v>05264</v>
      </c>
      <c r="D895" s="26">
        <v>4</v>
      </c>
      <c r="E895" s="75" t="s">
        <v>451</v>
      </c>
      <c r="F895" s="27" t="s">
        <v>1236</v>
      </c>
      <c r="G895" s="39" t="s">
        <v>1486</v>
      </c>
      <c r="H895" s="40">
        <v>449949004</v>
      </c>
      <c r="I895" s="80">
        <v>0</v>
      </c>
      <c r="J895" s="46">
        <v>137</v>
      </c>
      <c r="K895" s="29">
        <f t="shared" si="59"/>
        <v>0</v>
      </c>
      <c r="L895" s="28">
        <f t="shared" si="61"/>
        <v>158.91999999999999</v>
      </c>
      <c r="M895" s="30">
        <f t="shared" si="62"/>
        <v>0</v>
      </c>
    </row>
    <row r="896" spans="1:13" x14ac:dyDescent="0.25">
      <c r="A896" s="26" t="s">
        <v>1457</v>
      </c>
      <c r="B896" s="25" t="s">
        <v>1411</v>
      </c>
      <c r="C896" s="26" t="str">
        <f t="shared" si="60"/>
        <v>05102</v>
      </c>
      <c r="D896" s="26">
        <v>1</v>
      </c>
      <c r="E896" s="75" t="s">
        <v>454</v>
      </c>
      <c r="F896" s="27" t="s">
        <v>1233</v>
      </c>
      <c r="G896" s="39" t="s">
        <v>1098</v>
      </c>
      <c r="H896" s="40">
        <v>449948001</v>
      </c>
      <c r="I896" s="80">
        <v>0</v>
      </c>
      <c r="J896" s="46">
        <v>137</v>
      </c>
      <c r="K896" s="29">
        <f t="shared" si="59"/>
        <v>0</v>
      </c>
      <c r="L896" s="28">
        <f t="shared" si="61"/>
        <v>158.91999999999999</v>
      </c>
      <c r="M896" s="30">
        <f t="shared" si="62"/>
        <v>0</v>
      </c>
    </row>
    <row r="897" spans="1:13" x14ac:dyDescent="0.25">
      <c r="A897" s="26" t="s">
        <v>1457</v>
      </c>
      <c r="B897" s="25" t="s">
        <v>1411</v>
      </c>
      <c r="C897" s="26" t="str">
        <f t="shared" si="60"/>
        <v>05102</v>
      </c>
      <c r="D897" s="26">
        <v>2</v>
      </c>
      <c r="E897" s="75" t="s">
        <v>454</v>
      </c>
      <c r="F897" s="27" t="s">
        <v>1234</v>
      </c>
      <c r="G897" s="39" t="s">
        <v>1099</v>
      </c>
      <c r="H897" s="40">
        <v>449948002</v>
      </c>
      <c r="I897" s="80">
        <v>0</v>
      </c>
      <c r="J897" s="46">
        <v>137</v>
      </c>
      <c r="K897" s="29">
        <f t="shared" si="59"/>
        <v>0</v>
      </c>
      <c r="L897" s="28">
        <f t="shared" si="61"/>
        <v>158.91999999999999</v>
      </c>
      <c r="M897" s="30">
        <f t="shared" si="62"/>
        <v>0</v>
      </c>
    </row>
    <row r="898" spans="1:13" x14ac:dyDescent="0.25">
      <c r="A898" s="26" t="s">
        <v>1457</v>
      </c>
      <c r="B898" s="25" t="s">
        <v>1411</v>
      </c>
      <c r="C898" s="26" t="str">
        <f t="shared" si="60"/>
        <v>05102</v>
      </c>
      <c r="D898" s="26">
        <v>3</v>
      </c>
      <c r="E898" s="75" t="s">
        <v>454</v>
      </c>
      <c r="F898" s="27" t="s">
        <v>1235</v>
      </c>
      <c r="G898" s="39" t="s">
        <v>1100</v>
      </c>
      <c r="H898" s="40">
        <v>449948003</v>
      </c>
      <c r="I898" s="80">
        <v>0</v>
      </c>
      <c r="J898" s="46">
        <v>137</v>
      </c>
      <c r="K898" s="29">
        <f t="shared" si="59"/>
        <v>0</v>
      </c>
      <c r="L898" s="28">
        <f t="shared" si="61"/>
        <v>158.91999999999999</v>
      </c>
      <c r="M898" s="30">
        <f t="shared" si="62"/>
        <v>0</v>
      </c>
    </row>
    <row r="899" spans="1:13" x14ac:dyDescent="0.25">
      <c r="A899" s="26" t="s">
        <v>1457</v>
      </c>
      <c r="B899" s="25" t="s">
        <v>1411</v>
      </c>
      <c r="C899" s="26" t="str">
        <f t="shared" si="60"/>
        <v>05102</v>
      </c>
      <c r="D899" s="26">
        <v>4</v>
      </c>
      <c r="E899" s="75" t="s">
        <v>454</v>
      </c>
      <c r="F899" s="27" t="s">
        <v>1236</v>
      </c>
      <c r="G899" s="39" t="s">
        <v>1101</v>
      </c>
      <c r="H899" s="40">
        <v>449948004</v>
      </c>
      <c r="I899" s="80">
        <v>0</v>
      </c>
      <c r="J899" s="46">
        <v>137</v>
      </c>
      <c r="K899" s="29">
        <f t="shared" si="59"/>
        <v>0</v>
      </c>
      <c r="L899" s="28">
        <f t="shared" si="61"/>
        <v>158.91999999999999</v>
      </c>
      <c r="M899" s="30">
        <f t="shared" si="62"/>
        <v>0</v>
      </c>
    </row>
    <row r="900" spans="1:13" ht="24" x14ac:dyDescent="0.25">
      <c r="A900" s="26" t="s">
        <v>1457</v>
      </c>
      <c r="B900" s="25" t="s">
        <v>1411</v>
      </c>
      <c r="C900" s="26" t="str">
        <f t="shared" si="60"/>
        <v>05106</v>
      </c>
      <c r="D900" s="26">
        <v>1</v>
      </c>
      <c r="E900" s="75" t="s">
        <v>669</v>
      </c>
      <c r="F900" s="27" t="s">
        <v>1233</v>
      </c>
      <c r="G900" s="39" t="s">
        <v>1487</v>
      </c>
      <c r="H900" s="40">
        <v>449950001</v>
      </c>
      <c r="I900" s="80">
        <v>0</v>
      </c>
      <c r="J900" s="46">
        <v>137</v>
      </c>
      <c r="K900" s="29">
        <f t="shared" si="59"/>
        <v>0</v>
      </c>
      <c r="L900" s="28">
        <f t="shared" si="61"/>
        <v>158.91999999999999</v>
      </c>
      <c r="M900" s="30">
        <f t="shared" si="62"/>
        <v>0</v>
      </c>
    </row>
    <row r="901" spans="1:13" ht="24" x14ac:dyDescent="0.25">
      <c r="A901" s="26" t="s">
        <v>1457</v>
      </c>
      <c r="B901" s="25" t="s">
        <v>1411</v>
      </c>
      <c r="C901" s="26" t="str">
        <f t="shared" si="60"/>
        <v>05106</v>
      </c>
      <c r="D901" s="26">
        <v>2</v>
      </c>
      <c r="E901" s="75" t="s">
        <v>669</v>
      </c>
      <c r="F901" s="27" t="s">
        <v>1234</v>
      </c>
      <c r="G901" s="39" t="s">
        <v>1488</v>
      </c>
      <c r="H901" s="40">
        <v>449950002</v>
      </c>
      <c r="I901" s="80">
        <v>0</v>
      </c>
      <c r="J901" s="46">
        <v>137</v>
      </c>
      <c r="K901" s="29">
        <f t="shared" si="59"/>
        <v>0</v>
      </c>
      <c r="L901" s="28">
        <f t="shared" si="61"/>
        <v>158.91999999999999</v>
      </c>
      <c r="M901" s="30">
        <f t="shared" si="62"/>
        <v>0</v>
      </c>
    </row>
    <row r="902" spans="1:13" ht="24" x14ac:dyDescent="0.25">
      <c r="A902" s="26" t="s">
        <v>1457</v>
      </c>
      <c r="B902" s="25" t="s">
        <v>1411</v>
      </c>
      <c r="C902" s="26" t="str">
        <f t="shared" si="60"/>
        <v>05106</v>
      </c>
      <c r="D902" s="26">
        <v>3</v>
      </c>
      <c r="E902" s="75" t="s">
        <v>669</v>
      </c>
      <c r="F902" s="27" t="s">
        <v>1235</v>
      </c>
      <c r="G902" s="39" t="s">
        <v>1489</v>
      </c>
      <c r="H902" s="40">
        <v>449950003</v>
      </c>
      <c r="I902" s="80">
        <v>0</v>
      </c>
      <c r="J902" s="46">
        <v>137</v>
      </c>
      <c r="K902" s="29">
        <f t="shared" si="59"/>
        <v>0</v>
      </c>
      <c r="L902" s="28">
        <f t="shared" si="61"/>
        <v>158.91999999999999</v>
      </c>
      <c r="M902" s="30">
        <f t="shared" si="62"/>
        <v>0</v>
      </c>
    </row>
    <row r="903" spans="1:13" ht="24" x14ac:dyDescent="0.25">
      <c r="A903" s="26" t="s">
        <v>1457</v>
      </c>
      <c r="B903" s="25" t="s">
        <v>1411</v>
      </c>
      <c r="C903" s="26" t="str">
        <f t="shared" si="60"/>
        <v>05106</v>
      </c>
      <c r="D903" s="26">
        <v>4</v>
      </c>
      <c r="E903" s="75" t="s">
        <v>669</v>
      </c>
      <c r="F903" s="27" t="s">
        <v>1236</v>
      </c>
      <c r="G903" s="39" t="s">
        <v>1490</v>
      </c>
      <c r="H903" s="40">
        <v>449950004</v>
      </c>
      <c r="I903" s="80">
        <v>0</v>
      </c>
      <c r="J903" s="46">
        <v>137</v>
      </c>
      <c r="K903" s="29">
        <f t="shared" si="59"/>
        <v>0</v>
      </c>
      <c r="L903" s="28">
        <f t="shared" si="61"/>
        <v>158.91999999999999</v>
      </c>
      <c r="M903" s="30">
        <f t="shared" si="62"/>
        <v>0</v>
      </c>
    </row>
    <row r="904" spans="1:13" x14ac:dyDescent="0.25">
      <c r="A904" s="26" t="s">
        <v>1458</v>
      </c>
      <c r="B904" s="25" t="s">
        <v>1411</v>
      </c>
      <c r="C904" s="81" t="s">
        <v>1472</v>
      </c>
      <c r="D904" s="26">
        <v>1</v>
      </c>
      <c r="E904" s="75" t="s">
        <v>447</v>
      </c>
      <c r="F904" s="27" t="s">
        <v>1233</v>
      </c>
      <c r="G904" s="39" t="s">
        <v>1110</v>
      </c>
      <c r="H904" s="40">
        <v>449957001</v>
      </c>
      <c r="I904" s="80">
        <v>0</v>
      </c>
      <c r="J904" s="46">
        <v>160.19999999999999</v>
      </c>
      <c r="K904" s="29">
        <f t="shared" si="59"/>
        <v>0</v>
      </c>
      <c r="L904" s="28">
        <f t="shared" si="61"/>
        <v>185.83199999999997</v>
      </c>
      <c r="M904" s="30">
        <f t="shared" si="62"/>
        <v>0</v>
      </c>
    </row>
    <row r="905" spans="1:13" x14ac:dyDescent="0.25">
      <c r="A905" s="26" t="s">
        <v>1458</v>
      </c>
      <c r="B905" s="25" t="s">
        <v>1411</v>
      </c>
      <c r="C905" s="81" t="s">
        <v>1472</v>
      </c>
      <c r="D905" s="26">
        <v>2</v>
      </c>
      <c r="E905" s="75" t="s">
        <v>447</v>
      </c>
      <c r="F905" s="27" t="s">
        <v>1234</v>
      </c>
      <c r="G905" s="39" t="s">
        <v>1111</v>
      </c>
      <c r="H905" s="40">
        <v>449957002</v>
      </c>
      <c r="I905" s="80">
        <v>0</v>
      </c>
      <c r="J905" s="46">
        <v>160.19999999999999</v>
      </c>
      <c r="K905" s="29">
        <f t="shared" si="59"/>
        <v>0</v>
      </c>
      <c r="L905" s="28">
        <f t="shared" si="61"/>
        <v>185.83199999999997</v>
      </c>
      <c r="M905" s="30">
        <f t="shared" si="62"/>
        <v>0</v>
      </c>
    </row>
    <row r="906" spans="1:13" x14ac:dyDescent="0.25">
      <c r="A906" s="26" t="s">
        <v>1458</v>
      </c>
      <c r="B906" s="25" t="s">
        <v>1411</v>
      </c>
      <c r="C906" s="81" t="s">
        <v>1472</v>
      </c>
      <c r="D906" s="26">
        <v>3</v>
      </c>
      <c r="E906" s="75" t="s">
        <v>447</v>
      </c>
      <c r="F906" s="27" t="s">
        <v>1235</v>
      </c>
      <c r="G906" s="39" t="s">
        <v>1112</v>
      </c>
      <c r="H906" s="40">
        <v>449957003</v>
      </c>
      <c r="I906" s="80">
        <v>0</v>
      </c>
      <c r="J906" s="46">
        <v>160.19999999999999</v>
      </c>
      <c r="K906" s="29">
        <f t="shared" si="59"/>
        <v>0</v>
      </c>
      <c r="L906" s="28">
        <f t="shared" si="61"/>
        <v>185.83199999999997</v>
      </c>
      <c r="M906" s="30">
        <f t="shared" si="62"/>
        <v>0</v>
      </c>
    </row>
    <row r="907" spans="1:13" x14ac:dyDescent="0.25">
      <c r="A907" s="26" t="s">
        <v>1458</v>
      </c>
      <c r="B907" s="25" t="s">
        <v>1411</v>
      </c>
      <c r="C907" s="81" t="s">
        <v>1472</v>
      </c>
      <c r="D907" s="26">
        <v>4</v>
      </c>
      <c r="E907" s="75" t="s">
        <v>447</v>
      </c>
      <c r="F907" s="27" t="s">
        <v>1236</v>
      </c>
      <c r="G907" s="39" t="s">
        <v>1113</v>
      </c>
      <c r="H907" s="40">
        <v>449957004</v>
      </c>
      <c r="I907" s="80">
        <v>0</v>
      </c>
      <c r="J907" s="46">
        <v>160.19999999999999</v>
      </c>
      <c r="K907" s="29">
        <f t="shared" si="59"/>
        <v>0</v>
      </c>
      <c r="L907" s="28">
        <f t="shared" si="61"/>
        <v>185.83199999999997</v>
      </c>
      <c r="M907" s="30">
        <f t="shared" si="62"/>
        <v>0</v>
      </c>
    </row>
    <row r="908" spans="1:13" x14ac:dyDescent="0.25">
      <c r="A908" s="26" t="s">
        <v>1458</v>
      </c>
      <c r="B908" s="25" t="s">
        <v>1411</v>
      </c>
      <c r="C908" s="26" t="str">
        <f t="shared" si="60"/>
        <v>04000</v>
      </c>
      <c r="D908" s="26">
        <v>1</v>
      </c>
      <c r="E908" s="75" t="s">
        <v>668</v>
      </c>
      <c r="F908" s="27" t="s">
        <v>1233</v>
      </c>
      <c r="G908" s="39" t="s">
        <v>1114</v>
      </c>
      <c r="H908" s="40">
        <v>450071001</v>
      </c>
      <c r="I908" s="80">
        <v>0</v>
      </c>
      <c r="J908" s="46">
        <v>160.19999999999999</v>
      </c>
      <c r="K908" s="29">
        <f t="shared" si="59"/>
        <v>0</v>
      </c>
      <c r="L908" s="28">
        <f t="shared" si="61"/>
        <v>185.83199999999997</v>
      </c>
      <c r="M908" s="30">
        <f t="shared" si="62"/>
        <v>0</v>
      </c>
    </row>
    <row r="909" spans="1:13" x14ac:dyDescent="0.25">
      <c r="A909" s="26" t="s">
        <v>1458</v>
      </c>
      <c r="B909" s="25" t="s">
        <v>1411</v>
      </c>
      <c r="C909" s="26" t="str">
        <f t="shared" si="60"/>
        <v>04000</v>
      </c>
      <c r="D909" s="26">
        <v>2</v>
      </c>
      <c r="E909" s="75" t="s">
        <v>668</v>
      </c>
      <c r="F909" s="27" t="s">
        <v>1234</v>
      </c>
      <c r="G909" s="39" t="s">
        <v>1115</v>
      </c>
      <c r="H909" s="40">
        <v>450071002</v>
      </c>
      <c r="I909" s="80">
        <v>0</v>
      </c>
      <c r="J909" s="46">
        <v>160.19999999999999</v>
      </c>
      <c r="K909" s="29">
        <f t="shared" si="59"/>
        <v>0</v>
      </c>
      <c r="L909" s="28">
        <f t="shared" si="61"/>
        <v>185.83199999999997</v>
      </c>
      <c r="M909" s="30">
        <f t="shared" si="62"/>
        <v>0</v>
      </c>
    </row>
    <row r="910" spans="1:13" x14ac:dyDescent="0.25">
      <c r="A910" s="26" t="s">
        <v>1458</v>
      </c>
      <c r="B910" s="25" t="s">
        <v>1411</v>
      </c>
      <c r="C910" s="26" t="str">
        <f t="shared" si="60"/>
        <v>04000</v>
      </c>
      <c r="D910" s="26">
        <v>3</v>
      </c>
      <c r="E910" s="75" t="s">
        <v>668</v>
      </c>
      <c r="F910" s="27" t="s">
        <v>1235</v>
      </c>
      <c r="G910" s="39" t="s">
        <v>1116</v>
      </c>
      <c r="H910" s="40">
        <v>450071003</v>
      </c>
      <c r="I910" s="80">
        <v>0</v>
      </c>
      <c r="J910" s="46">
        <v>160.19999999999999</v>
      </c>
      <c r="K910" s="29">
        <f t="shared" si="59"/>
        <v>0</v>
      </c>
      <c r="L910" s="28">
        <f t="shared" si="61"/>
        <v>185.83199999999997</v>
      </c>
      <c r="M910" s="30">
        <f t="shared" si="62"/>
        <v>0</v>
      </c>
    </row>
    <row r="911" spans="1:13" x14ac:dyDescent="0.25">
      <c r="A911" s="26" t="s">
        <v>1458</v>
      </c>
      <c r="B911" s="25" t="s">
        <v>1411</v>
      </c>
      <c r="C911" s="26" t="str">
        <f t="shared" si="60"/>
        <v>04000</v>
      </c>
      <c r="D911" s="26">
        <v>4</v>
      </c>
      <c r="E911" s="75" t="s">
        <v>668</v>
      </c>
      <c r="F911" s="27" t="s">
        <v>1236</v>
      </c>
      <c r="G911" s="39" t="s">
        <v>1117</v>
      </c>
      <c r="H911" s="40">
        <v>450071004</v>
      </c>
      <c r="I911" s="80">
        <v>0</v>
      </c>
      <c r="J911" s="46">
        <v>160.19999999999999</v>
      </c>
      <c r="K911" s="29">
        <f t="shared" si="59"/>
        <v>0</v>
      </c>
      <c r="L911" s="28">
        <f t="shared" si="61"/>
        <v>185.83199999999997</v>
      </c>
      <c r="M911" s="30">
        <f t="shared" si="62"/>
        <v>0</v>
      </c>
    </row>
    <row r="912" spans="1:13" x14ac:dyDescent="0.25">
      <c r="A912" s="26" t="s">
        <v>1458</v>
      </c>
      <c r="B912" s="25" t="s">
        <v>1411</v>
      </c>
      <c r="C912" s="26" t="str">
        <f t="shared" si="60"/>
        <v>05232</v>
      </c>
      <c r="D912" s="26">
        <v>1</v>
      </c>
      <c r="E912" s="75" t="s">
        <v>451</v>
      </c>
      <c r="F912" s="27" t="s">
        <v>1233</v>
      </c>
      <c r="G912" s="39" t="s">
        <v>1122</v>
      </c>
      <c r="H912" s="40">
        <v>449954001</v>
      </c>
      <c r="I912" s="80">
        <v>0</v>
      </c>
      <c r="J912" s="46">
        <v>160.19999999999999</v>
      </c>
      <c r="K912" s="29">
        <f t="shared" si="59"/>
        <v>0</v>
      </c>
      <c r="L912" s="28">
        <f t="shared" si="61"/>
        <v>185.83199999999997</v>
      </c>
      <c r="M912" s="30">
        <f t="shared" si="62"/>
        <v>0</v>
      </c>
    </row>
    <row r="913" spans="1:13" x14ac:dyDescent="0.25">
      <c r="A913" s="26">
        <v>38105</v>
      </c>
      <c r="B913" s="25" t="s">
        <v>1411</v>
      </c>
      <c r="C913" s="26" t="str">
        <f t="shared" si="60"/>
        <v>05232</v>
      </c>
      <c r="D913" s="26">
        <v>2</v>
      </c>
      <c r="E913" s="75" t="s">
        <v>451</v>
      </c>
      <c r="F913" s="27" t="s">
        <v>1234</v>
      </c>
      <c r="G913" s="39" t="s">
        <v>1123</v>
      </c>
      <c r="H913" s="40">
        <v>449954002</v>
      </c>
      <c r="I913" s="80">
        <v>0</v>
      </c>
      <c r="J913" s="46">
        <v>160.19999999999999</v>
      </c>
      <c r="K913" s="29">
        <f t="shared" si="59"/>
        <v>0</v>
      </c>
      <c r="L913" s="28">
        <f t="shared" si="61"/>
        <v>185.83199999999997</v>
      </c>
      <c r="M913" s="30">
        <f t="shared" si="62"/>
        <v>0</v>
      </c>
    </row>
    <row r="914" spans="1:13" x14ac:dyDescent="0.25">
      <c r="A914" s="26" t="s">
        <v>1458</v>
      </c>
      <c r="B914" s="25" t="s">
        <v>1411</v>
      </c>
      <c r="C914" s="26" t="str">
        <f t="shared" si="60"/>
        <v>05232</v>
      </c>
      <c r="D914" s="26">
        <v>3</v>
      </c>
      <c r="E914" s="75" t="s">
        <v>451</v>
      </c>
      <c r="F914" s="27" t="s">
        <v>1235</v>
      </c>
      <c r="G914" s="39" t="s">
        <v>1124</v>
      </c>
      <c r="H914" s="40">
        <v>449954003</v>
      </c>
      <c r="I914" s="80">
        <v>0</v>
      </c>
      <c r="J914" s="46">
        <v>160.19999999999999</v>
      </c>
      <c r="K914" s="29">
        <f t="shared" ref="K914:K978" si="63">I914*J914</f>
        <v>0</v>
      </c>
      <c r="L914" s="28">
        <f t="shared" si="61"/>
        <v>185.83199999999997</v>
      </c>
      <c r="M914" s="30">
        <f t="shared" si="62"/>
        <v>0</v>
      </c>
    </row>
    <row r="915" spans="1:13" x14ac:dyDescent="0.25">
      <c r="A915" s="26" t="s">
        <v>1458</v>
      </c>
      <c r="B915" s="25" t="s">
        <v>1411</v>
      </c>
      <c r="C915" s="26" t="str">
        <f t="shared" si="60"/>
        <v>05232</v>
      </c>
      <c r="D915" s="26">
        <v>4</v>
      </c>
      <c r="E915" s="75" t="s">
        <v>451</v>
      </c>
      <c r="F915" s="27" t="s">
        <v>1236</v>
      </c>
      <c r="G915" s="39" t="s">
        <v>1125</v>
      </c>
      <c r="H915" s="40">
        <v>449954004</v>
      </c>
      <c r="I915" s="80">
        <v>0</v>
      </c>
      <c r="J915" s="46">
        <v>160.19999999999999</v>
      </c>
      <c r="K915" s="29">
        <f t="shared" si="63"/>
        <v>0</v>
      </c>
      <c r="L915" s="28">
        <f t="shared" ref="L915:L979" si="64">+J915*1.16</f>
        <v>185.83199999999997</v>
      </c>
      <c r="M915" s="30">
        <f t="shared" ref="M915:M979" si="65">+I915*L915</f>
        <v>0</v>
      </c>
    </row>
    <row r="916" spans="1:13" x14ac:dyDescent="0.25">
      <c r="A916" s="26" t="s">
        <v>1458</v>
      </c>
      <c r="B916" s="25" t="s">
        <v>1411</v>
      </c>
      <c r="C916" s="26" t="str">
        <f t="shared" ref="C916:C979" si="66">RIGHT(G916,5)</f>
        <v>05102</v>
      </c>
      <c r="D916" s="26">
        <v>1</v>
      </c>
      <c r="E916" s="75" t="s">
        <v>454</v>
      </c>
      <c r="F916" s="27" t="s">
        <v>1233</v>
      </c>
      <c r="G916" s="39" t="s">
        <v>1118</v>
      </c>
      <c r="H916" s="40">
        <v>449953001</v>
      </c>
      <c r="I916" s="80">
        <v>0</v>
      </c>
      <c r="J916" s="46">
        <v>160.19999999999999</v>
      </c>
      <c r="K916" s="29">
        <f t="shared" si="63"/>
        <v>0</v>
      </c>
      <c r="L916" s="28">
        <f t="shared" si="64"/>
        <v>185.83199999999997</v>
      </c>
      <c r="M916" s="30">
        <f t="shared" si="65"/>
        <v>0</v>
      </c>
    </row>
    <row r="917" spans="1:13" x14ac:dyDescent="0.25">
      <c r="A917" s="26" t="s">
        <v>1458</v>
      </c>
      <c r="B917" s="25" t="s">
        <v>1411</v>
      </c>
      <c r="C917" s="26" t="str">
        <f t="shared" si="66"/>
        <v>05102</v>
      </c>
      <c r="D917" s="26">
        <v>2</v>
      </c>
      <c r="E917" s="75" t="s">
        <v>454</v>
      </c>
      <c r="F917" s="27" t="s">
        <v>1234</v>
      </c>
      <c r="G917" s="39" t="s">
        <v>1119</v>
      </c>
      <c r="H917" s="40">
        <v>449953002</v>
      </c>
      <c r="I917" s="80">
        <v>0</v>
      </c>
      <c r="J917" s="46">
        <v>160.19999999999999</v>
      </c>
      <c r="K917" s="29">
        <f t="shared" si="63"/>
        <v>0</v>
      </c>
      <c r="L917" s="28">
        <f t="shared" si="64"/>
        <v>185.83199999999997</v>
      </c>
      <c r="M917" s="30">
        <f t="shared" si="65"/>
        <v>0</v>
      </c>
    </row>
    <row r="918" spans="1:13" x14ac:dyDescent="0.25">
      <c r="A918" s="26" t="s">
        <v>1458</v>
      </c>
      <c r="B918" s="25" t="s">
        <v>1411</v>
      </c>
      <c r="C918" s="26" t="str">
        <f t="shared" si="66"/>
        <v>05102</v>
      </c>
      <c r="D918" s="26">
        <v>3</v>
      </c>
      <c r="E918" s="75" t="s">
        <v>454</v>
      </c>
      <c r="F918" s="27" t="s">
        <v>1235</v>
      </c>
      <c r="G918" s="39" t="s">
        <v>1120</v>
      </c>
      <c r="H918" s="40">
        <v>449953003</v>
      </c>
      <c r="I918" s="80">
        <v>0</v>
      </c>
      <c r="J918" s="46">
        <v>160.19999999999999</v>
      </c>
      <c r="K918" s="29">
        <f t="shared" si="63"/>
        <v>0</v>
      </c>
      <c r="L918" s="28">
        <f t="shared" si="64"/>
        <v>185.83199999999997</v>
      </c>
      <c r="M918" s="30">
        <f t="shared" si="65"/>
        <v>0</v>
      </c>
    </row>
    <row r="919" spans="1:13" x14ac:dyDescent="0.25">
      <c r="A919" s="26" t="s">
        <v>1458</v>
      </c>
      <c r="B919" s="25" t="s">
        <v>1411</v>
      </c>
      <c r="C919" s="26" t="str">
        <f t="shared" si="66"/>
        <v>05102</v>
      </c>
      <c r="D919" s="26">
        <v>4</v>
      </c>
      <c r="E919" s="75" t="s">
        <v>454</v>
      </c>
      <c r="F919" s="27" t="s">
        <v>1236</v>
      </c>
      <c r="G919" s="39" t="s">
        <v>1121</v>
      </c>
      <c r="H919" s="40">
        <v>449953004</v>
      </c>
      <c r="I919" s="80">
        <v>0</v>
      </c>
      <c r="J919" s="46">
        <v>160.19999999999999</v>
      </c>
      <c r="K919" s="29">
        <f t="shared" si="63"/>
        <v>0</v>
      </c>
      <c r="L919" s="28">
        <f t="shared" si="64"/>
        <v>185.83199999999997</v>
      </c>
      <c r="M919" s="30">
        <f t="shared" si="65"/>
        <v>0</v>
      </c>
    </row>
    <row r="920" spans="1:13" ht="24" x14ac:dyDescent="0.25">
      <c r="A920" s="26" t="s">
        <v>1458</v>
      </c>
      <c r="B920" s="25" t="s">
        <v>1411</v>
      </c>
      <c r="C920" s="26" t="str">
        <f t="shared" si="66"/>
        <v>C5106</v>
      </c>
      <c r="D920" s="26">
        <v>1</v>
      </c>
      <c r="E920" s="75" t="s">
        <v>669</v>
      </c>
      <c r="F920" s="27" t="s">
        <v>1233</v>
      </c>
      <c r="G920" s="39" t="s">
        <v>1126</v>
      </c>
      <c r="H920" s="40">
        <v>449955001</v>
      </c>
      <c r="I920" s="80">
        <v>0</v>
      </c>
      <c r="J920" s="46">
        <v>160.19999999999999</v>
      </c>
      <c r="K920" s="29">
        <f t="shared" si="63"/>
        <v>0</v>
      </c>
      <c r="L920" s="28">
        <f t="shared" si="64"/>
        <v>185.83199999999997</v>
      </c>
      <c r="M920" s="30">
        <f t="shared" si="65"/>
        <v>0</v>
      </c>
    </row>
    <row r="921" spans="1:13" ht="24" x14ac:dyDescent="0.25">
      <c r="A921" s="26" t="s">
        <v>1458</v>
      </c>
      <c r="B921" s="25" t="s">
        <v>1411</v>
      </c>
      <c r="C921" s="26" t="str">
        <f t="shared" si="66"/>
        <v>C5106</v>
      </c>
      <c r="D921" s="26">
        <v>2</v>
      </c>
      <c r="E921" s="75" t="s">
        <v>669</v>
      </c>
      <c r="F921" s="27" t="s">
        <v>1234</v>
      </c>
      <c r="G921" s="39" t="s">
        <v>1127</v>
      </c>
      <c r="H921" s="40">
        <v>449955002</v>
      </c>
      <c r="I921" s="80">
        <v>0</v>
      </c>
      <c r="J921" s="46">
        <v>160.19999999999999</v>
      </c>
      <c r="K921" s="29">
        <f t="shared" si="63"/>
        <v>0</v>
      </c>
      <c r="L921" s="28">
        <f t="shared" si="64"/>
        <v>185.83199999999997</v>
      </c>
      <c r="M921" s="30">
        <f t="shared" si="65"/>
        <v>0</v>
      </c>
    </row>
    <row r="922" spans="1:13" ht="24" x14ac:dyDescent="0.25">
      <c r="A922" s="26" t="s">
        <v>1458</v>
      </c>
      <c r="B922" s="25" t="s">
        <v>1411</v>
      </c>
      <c r="C922" s="26" t="str">
        <f t="shared" si="66"/>
        <v>C5106</v>
      </c>
      <c r="D922" s="26">
        <v>3</v>
      </c>
      <c r="E922" s="75" t="s">
        <v>669</v>
      </c>
      <c r="F922" s="27" t="s">
        <v>1235</v>
      </c>
      <c r="G922" s="39" t="s">
        <v>1128</v>
      </c>
      <c r="H922" s="40">
        <v>449955003</v>
      </c>
      <c r="I922" s="80">
        <v>0</v>
      </c>
      <c r="J922" s="46">
        <v>160.19999999999999</v>
      </c>
      <c r="K922" s="29">
        <f t="shared" si="63"/>
        <v>0</v>
      </c>
      <c r="L922" s="28">
        <f t="shared" si="64"/>
        <v>185.83199999999997</v>
      </c>
      <c r="M922" s="30">
        <f t="shared" si="65"/>
        <v>0</v>
      </c>
    </row>
    <row r="923" spans="1:13" ht="24" x14ac:dyDescent="0.25">
      <c r="A923" s="26" t="s">
        <v>1458</v>
      </c>
      <c r="B923" s="25" t="s">
        <v>1411</v>
      </c>
      <c r="C923" s="26" t="str">
        <f t="shared" si="66"/>
        <v>C5106</v>
      </c>
      <c r="D923" s="26">
        <v>4</v>
      </c>
      <c r="E923" s="75" t="s">
        <v>669</v>
      </c>
      <c r="F923" s="27" t="s">
        <v>1236</v>
      </c>
      <c r="G923" s="39" t="s">
        <v>1129</v>
      </c>
      <c r="H923" s="40">
        <v>449955004</v>
      </c>
      <c r="I923" s="80">
        <v>0</v>
      </c>
      <c r="J923" s="46">
        <v>160.19999999999999</v>
      </c>
      <c r="K923" s="29">
        <f t="shared" si="63"/>
        <v>0</v>
      </c>
      <c r="L923" s="28">
        <f t="shared" si="64"/>
        <v>185.83199999999997</v>
      </c>
      <c r="M923" s="30">
        <f t="shared" si="65"/>
        <v>0</v>
      </c>
    </row>
    <row r="924" spans="1:13" x14ac:dyDescent="0.25">
      <c r="A924" s="26" t="s">
        <v>1458</v>
      </c>
      <c r="B924" s="25" t="s">
        <v>1411</v>
      </c>
      <c r="C924" s="26" t="str">
        <f t="shared" si="66"/>
        <v>L5813</v>
      </c>
      <c r="D924" s="26">
        <v>1</v>
      </c>
      <c r="E924" s="75" t="s">
        <v>731</v>
      </c>
      <c r="F924" s="27" t="s">
        <v>1233</v>
      </c>
      <c r="G924" s="39" t="s">
        <v>1130</v>
      </c>
      <c r="H924" s="40">
        <v>449956001</v>
      </c>
      <c r="I924" s="80">
        <v>0</v>
      </c>
      <c r="J924" s="46">
        <v>160.19999999999999</v>
      </c>
      <c r="K924" s="29">
        <f t="shared" si="63"/>
        <v>0</v>
      </c>
      <c r="L924" s="28">
        <f t="shared" si="64"/>
        <v>185.83199999999997</v>
      </c>
      <c r="M924" s="30">
        <f t="shared" si="65"/>
        <v>0</v>
      </c>
    </row>
    <row r="925" spans="1:13" x14ac:dyDescent="0.25">
      <c r="A925" s="26" t="s">
        <v>1458</v>
      </c>
      <c r="B925" s="25" t="s">
        <v>1411</v>
      </c>
      <c r="C925" s="26" t="str">
        <f t="shared" si="66"/>
        <v>L5813</v>
      </c>
      <c r="D925" s="26">
        <v>2</v>
      </c>
      <c r="E925" s="75" t="s">
        <v>731</v>
      </c>
      <c r="F925" s="27" t="s">
        <v>1234</v>
      </c>
      <c r="G925" s="39" t="s">
        <v>1131</v>
      </c>
      <c r="H925" s="40">
        <v>449956002</v>
      </c>
      <c r="I925" s="80">
        <v>0</v>
      </c>
      <c r="J925" s="46">
        <v>160.19999999999999</v>
      </c>
      <c r="K925" s="29">
        <f t="shared" si="63"/>
        <v>0</v>
      </c>
      <c r="L925" s="28">
        <f t="shared" si="64"/>
        <v>185.83199999999997</v>
      </c>
      <c r="M925" s="30">
        <f t="shared" si="65"/>
        <v>0</v>
      </c>
    </row>
    <row r="926" spans="1:13" x14ac:dyDescent="0.25">
      <c r="A926" s="26" t="s">
        <v>1458</v>
      </c>
      <c r="B926" s="25" t="s">
        <v>1411</v>
      </c>
      <c r="C926" s="26" t="str">
        <f t="shared" si="66"/>
        <v>L5813</v>
      </c>
      <c r="D926" s="26">
        <v>3</v>
      </c>
      <c r="E926" s="75" t="s">
        <v>731</v>
      </c>
      <c r="F926" s="27" t="s">
        <v>1235</v>
      </c>
      <c r="G926" s="39" t="s">
        <v>1132</v>
      </c>
      <c r="H926" s="40">
        <v>449956003</v>
      </c>
      <c r="I926" s="80">
        <v>0</v>
      </c>
      <c r="J926" s="46">
        <v>160.19999999999999</v>
      </c>
      <c r="K926" s="29">
        <f t="shared" si="63"/>
        <v>0</v>
      </c>
      <c r="L926" s="28">
        <f t="shared" si="64"/>
        <v>185.83199999999997</v>
      </c>
      <c r="M926" s="30">
        <f t="shared" si="65"/>
        <v>0</v>
      </c>
    </row>
    <row r="927" spans="1:13" x14ac:dyDescent="0.25">
      <c r="A927" s="26" t="s">
        <v>1458</v>
      </c>
      <c r="B927" s="25" t="s">
        <v>1411</v>
      </c>
      <c r="C927" s="26" t="str">
        <f t="shared" si="66"/>
        <v>L5813</v>
      </c>
      <c r="D927" s="26">
        <v>4</v>
      </c>
      <c r="E927" s="75" t="s">
        <v>731</v>
      </c>
      <c r="F927" s="27" t="s">
        <v>1236</v>
      </c>
      <c r="G927" s="39" t="s">
        <v>1133</v>
      </c>
      <c r="H927" s="40">
        <v>449956004</v>
      </c>
      <c r="I927" s="80">
        <v>0</v>
      </c>
      <c r="J927" s="46">
        <v>160.19999999999999</v>
      </c>
      <c r="K927" s="29">
        <f t="shared" si="63"/>
        <v>0</v>
      </c>
      <c r="L927" s="28">
        <f t="shared" si="64"/>
        <v>185.83199999999997</v>
      </c>
      <c r="M927" s="30">
        <f t="shared" si="65"/>
        <v>0</v>
      </c>
    </row>
    <row r="928" spans="1:13" x14ac:dyDescent="0.25">
      <c r="A928" s="26" t="s">
        <v>1459</v>
      </c>
      <c r="B928" s="25" t="s">
        <v>1412</v>
      </c>
      <c r="C928" s="26" t="str">
        <f t="shared" si="66"/>
        <v>00101</v>
      </c>
      <c r="D928" s="26">
        <v>1</v>
      </c>
      <c r="E928" s="75" t="s">
        <v>447</v>
      </c>
      <c r="F928" s="27" t="s">
        <v>1233</v>
      </c>
      <c r="G928" s="39" t="s">
        <v>1280</v>
      </c>
      <c r="H928" s="40">
        <v>454526001</v>
      </c>
      <c r="I928" s="80">
        <v>0</v>
      </c>
      <c r="J928" s="46">
        <v>137.1</v>
      </c>
      <c r="K928" s="29">
        <f t="shared" si="63"/>
        <v>0</v>
      </c>
      <c r="L928" s="28">
        <f t="shared" si="64"/>
        <v>159.03599999999997</v>
      </c>
      <c r="M928" s="30">
        <f t="shared" si="65"/>
        <v>0</v>
      </c>
    </row>
    <row r="929" spans="1:13" x14ac:dyDescent="0.25">
      <c r="A929" s="26" t="s">
        <v>1459</v>
      </c>
      <c r="B929" s="25" t="s">
        <v>1412</v>
      </c>
      <c r="C929" s="26" t="str">
        <f t="shared" si="66"/>
        <v>00101</v>
      </c>
      <c r="D929" s="26">
        <v>2</v>
      </c>
      <c r="E929" s="75" t="s">
        <v>447</v>
      </c>
      <c r="F929" s="27" t="s">
        <v>1234</v>
      </c>
      <c r="G929" s="39" t="s">
        <v>1281</v>
      </c>
      <c r="H929" s="40">
        <v>454526002</v>
      </c>
      <c r="I929" s="80">
        <v>0</v>
      </c>
      <c r="J929" s="46">
        <v>137.1</v>
      </c>
      <c r="K929" s="29">
        <f t="shared" si="63"/>
        <v>0</v>
      </c>
      <c r="L929" s="28">
        <f t="shared" si="64"/>
        <v>159.03599999999997</v>
      </c>
      <c r="M929" s="30">
        <f t="shared" si="65"/>
        <v>0</v>
      </c>
    </row>
    <row r="930" spans="1:13" x14ac:dyDescent="0.25">
      <c r="A930" s="26" t="s">
        <v>1459</v>
      </c>
      <c r="B930" s="25" t="s">
        <v>1412</v>
      </c>
      <c r="C930" s="26" t="str">
        <f t="shared" si="66"/>
        <v>00101</v>
      </c>
      <c r="D930" s="26">
        <v>3</v>
      </c>
      <c r="E930" s="75" t="s">
        <v>447</v>
      </c>
      <c r="F930" s="27" t="s">
        <v>1235</v>
      </c>
      <c r="G930" s="39" t="s">
        <v>1282</v>
      </c>
      <c r="H930" s="40">
        <v>454526003</v>
      </c>
      <c r="I930" s="80">
        <v>0</v>
      </c>
      <c r="J930" s="46">
        <v>137.1</v>
      </c>
      <c r="K930" s="29">
        <f t="shared" si="63"/>
        <v>0</v>
      </c>
      <c r="L930" s="28">
        <f t="shared" si="64"/>
        <v>159.03599999999997</v>
      </c>
      <c r="M930" s="30">
        <f t="shared" si="65"/>
        <v>0</v>
      </c>
    </row>
    <row r="931" spans="1:13" x14ac:dyDescent="0.25">
      <c r="A931" s="26" t="s">
        <v>1459</v>
      </c>
      <c r="B931" s="25" t="s">
        <v>1412</v>
      </c>
      <c r="C931" s="26" t="str">
        <f t="shared" si="66"/>
        <v>00101</v>
      </c>
      <c r="D931" s="26">
        <v>4</v>
      </c>
      <c r="E931" s="75" t="s">
        <v>447</v>
      </c>
      <c r="F931" s="27" t="s">
        <v>1236</v>
      </c>
      <c r="G931" s="39" t="s">
        <v>1283</v>
      </c>
      <c r="H931" s="40">
        <v>454526004</v>
      </c>
      <c r="I931" s="80">
        <v>0</v>
      </c>
      <c r="J931" s="46">
        <v>137.1</v>
      </c>
      <c r="K931" s="29">
        <f t="shared" si="63"/>
        <v>0</v>
      </c>
      <c r="L931" s="28">
        <f t="shared" si="64"/>
        <v>159.03599999999997</v>
      </c>
      <c r="M931" s="30">
        <f t="shared" si="65"/>
        <v>0</v>
      </c>
    </row>
    <row r="932" spans="1:13" x14ac:dyDescent="0.25">
      <c r="A932" s="26" t="s">
        <v>1459</v>
      </c>
      <c r="B932" s="25" t="s">
        <v>1412</v>
      </c>
      <c r="C932" s="26" t="str">
        <f t="shared" si="66"/>
        <v>04000</v>
      </c>
      <c r="D932" s="26">
        <v>1</v>
      </c>
      <c r="E932" s="75" t="s">
        <v>450</v>
      </c>
      <c r="F932" s="27" t="s">
        <v>1233</v>
      </c>
      <c r="G932" s="39" t="s">
        <v>1284</v>
      </c>
      <c r="H932" s="40">
        <v>449961001</v>
      </c>
      <c r="I932" s="80">
        <v>0</v>
      </c>
      <c r="J932" s="46">
        <v>137.1</v>
      </c>
      <c r="K932" s="29">
        <f t="shared" si="63"/>
        <v>0</v>
      </c>
      <c r="L932" s="28">
        <f t="shared" si="64"/>
        <v>159.03599999999997</v>
      </c>
      <c r="M932" s="30">
        <f t="shared" si="65"/>
        <v>0</v>
      </c>
    </row>
    <row r="933" spans="1:13" x14ac:dyDescent="0.25">
      <c r="A933" s="26" t="s">
        <v>1459</v>
      </c>
      <c r="B933" s="25" t="s">
        <v>1412</v>
      </c>
      <c r="C933" s="26" t="str">
        <f t="shared" si="66"/>
        <v>04000</v>
      </c>
      <c r="D933" s="26">
        <v>2</v>
      </c>
      <c r="E933" s="75" t="s">
        <v>450</v>
      </c>
      <c r="F933" s="27" t="s">
        <v>1234</v>
      </c>
      <c r="G933" s="39" t="s">
        <v>1285</v>
      </c>
      <c r="H933" s="40">
        <v>449961002</v>
      </c>
      <c r="I933" s="80">
        <v>0</v>
      </c>
      <c r="J933" s="46">
        <v>137.1</v>
      </c>
      <c r="K933" s="29">
        <f t="shared" si="63"/>
        <v>0</v>
      </c>
      <c r="L933" s="28">
        <f t="shared" si="64"/>
        <v>159.03599999999997</v>
      </c>
      <c r="M933" s="30">
        <f t="shared" si="65"/>
        <v>0</v>
      </c>
    </row>
    <row r="934" spans="1:13" x14ac:dyDescent="0.25">
      <c r="A934" s="26" t="s">
        <v>1459</v>
      </c>
      <c r="B934" s="25" t="s">
        <v>1412</v>
      </c>
      <c r="C934" s="26" t="str">
        <f t="shared" si="66"/>
        <v>04000</v>
      </c>
      <c r="D934" s="26">
        <v>3</v>
      </c>
      <c r="E934" s="75" t="s">
        <v>450</v>
      </c>
      <c r="F934" s="27" t="s">
        <v>1235</v>
      </c>
      <c r="G934" s="39" t="s">
        <v>1286</v>
      </c>
      <c r="H934" s="40">
        <v>449961003</v>
      </c>
      <c r="I934" s="80">
        <v>0</v>
      </c>
      <c r="J934" s="46">
        <v>137.1</v>
      </c>
      <c r="K934" s="29">
        <f t="shared" si="63"/>
        <v>0</v>
      </c>
      <c r="L934" s="28">
        <f t="shared" si="64"/>
        <v>159.03599999999997</v>
      </c>
      <c r="M934" s="30">
        <f t="shared" si="65"/>
        <v>0</v>
      </c>
    </row>
    <row r="935" spans="1:13" x14ac:dyDescent="0.25">
      <c r="A935" s="26" t="s">
        <v>1459</v>
      </c>
      <c r="B935" s="25" t="s">
        <v>1412</v>
      </c>
      <c r="C935" s="26" t="s">
        <v>1505</v>
      </c>
      <c r="D935" s="84">
        <v>4</v>
      </c>
      <c r="E935" s="75" t="s">
        <v>450</v>
      </c>
      <c r="F935" s="27" t="s">
        <v>1236</v>
      </c>
      <c r="G935" s="39" t="s">
        <v>1504</v>
      </c>
      <c r="H935" s="40">
        <v>449961004</v>
      </c>
      <c r="I935" s="80">
        <v>0</v>
      </c>
      <c r="J935" s="46">
        <v>137.1</v>
      </c>
      <c r="K935" s="29">
        <f t="shared" ref="K935" si="67">I935*J935</f>
        <v>0</v>
      </c>
      <c r="L935" s="28">
        <f t="shared" ref="L935" si="68">+J935*1.16</f>
        <v>159.03599999999997</v>
      </c>
      <c r="M935" s="30">
        <f t="shared" ref="M935" si="69">+I935*L935</f>
        <v>0</v>
      </c>
    </row>
    <row r="936" spans="1:13" x14ac:dyDescent="0.25">
      <c r="A936" s="26" t="s">
        <v>1459</v>
      </c>
      <c r="B936" s="25" t="s">
        <v>1412</v>
      </c>
      <c r="C936" s="26" t="str">
        <f t="shared" si="66"/>
        <v>05102</v>
      </c>
      <c r="D936" s="26">
        <v>1</v>
      </c>
      <c r="E936" s="75" t="s">
        <v>454</v>
      </c>
      <c r="F936" s="27" t="s">
        <v>1233</v>
      </c>
      <c r="G936" s="39" t="s">
        <v>1291</v>
      </c>
      <c r="H936" s="40">
        <v>449958001</v>
      </c>
      <c r="I936" s="80">
        <v>0</v>
      </c>
      <c r="J936" s="46">
        <v>137.1</v>
      </c>
      <c r="K936" s="29">
        <f t="shared" si="63"/>
        <v>0</v>
      </c>
      <c r="L936" s="28">
        <f t="shared" si="64"/>
        <v>159.03599999999997</v>
      </c>
      <c r="M936" s="30">
        <f t="shared" si="65"/>
        <v>0</v>
      </c>
    </row>
    <row r="937" spans="1:13" x14ac:dyDescent="0.25">
      <c r="A937" s="26" t="s">
        <v>1459</v>
      </c>
      <c r="B937" s="25" t="s">
        <v>1412</v>
      </c>
      <c r="C937" s="26" t="str">
        <f t="shared" si="66"/>
        <v>05102</v>
      </c>
      <c r="D937" s="26">
        <v>2</v>
      </c>
      <c r="E937" s="75" t="s">
        <v>454</v>
      </c>
      <c r="F937" s="27" t="s">
        <v>1234</v>
      </c>
      <c r="G937" s="39" t="s">
        <v>1292</v>
      </c>
      <c r="H937" s="40">
        <v>449958002</v>
      </c>
      <c r="I937" s="80">
        <v>0</v>
      </c>
      <c r="J937" s="46">
        <v>137.1</v>
      </c>
      <c r="K937" s="29">
        <f t="shared" si="63"/>
        <v>0</v>
      </c>
      <c r="L937" s="28">
        <f t="shared" si="64"/>
        <v>159.03599999999997</v>
      </c>
      <c r="M937" s="30">
        <f t="shared" si="65"/>
        <v>0</v>
      </c>
    </row>
    <row r="938" spans="1:13" x14ac:dyDescent="0.25">
      <c r="A938" s="26" t="s">
        <v>1459</v>
      </c>
      <c r="B938" s="25" t="s">
        <v>1412</v>
      </c>
      <c r="C938" s="26" t="str">
        <f t="shared" si="66"/>
        <v>05102</v>
      </c>
      <c r="D938" s="26">
        <v>3</v>
      </c>
      <c r="E938" s="75" t="s">
        <v>454</v>
      </c>
      <c r="F938" s="27" t="s">
        <v>1235</v>
      </c>
      <c r="G938" s="39" t="s">
        <v>1293</v>
      </c>
      <c r="H938" s="40">
        <v>449958003</v>
      </c>
      <c r="I938" s="80">
        <v>0</v>
      </c>
      <c r="J938" s="46">
        <v>137.1</v>
      </c>
      <c r="K938" s="29">
        <f t="shared" si="63"/>
        <v>0</v>
      </c>
      <c r="L938" s="28">
        <f t="shared" si="64"/>
        <v>159.03599999999997</v>
      </c>
      <c r="M938" s="30">
        <f t="shared" si="65"/>
        <v>0</v>
      </c>
    </row>
    <row r="939" spans="1:13" x14ac:dyDescent="0.25">
      <c r="A939" s="26" t="s">
        <v>1459</v>
      </c>
      <c r="B939" s="25" t="s">
        <v>1412</v>
      </c>
      <c r="C939" s="26" t="str">
        <f t="shared" si="66"/>
        <v>05102</v>
      </c>
      <c r="D939" s="26">
        <v>4</v>
      </c>
      <c r="E939" s="75" t="s">
        <v>454</v>
      </c>
      <c r="F939" s="27" t="s">
        <v>1236</v>
      </c>
      <c r="G939" s="39" t="s">
        <v>1294</v>
      </c>
      <c r="H939" s="40">
        <v>449958004</v>
      </c>
      <c r="I939" s="80">
        <v>0</v>
      </c>
      <c r="J939" s="46">
        <v>137.1</v>
      </c>
      <c r="K939" s="29">
        <f t="shared" si="63"/>
        <v>0</v>
      </c>
      <c r="L939" s="28">
        <f t="shared" si="64"/>
        <v>159.03599999999997</v>
      </c>
      <c r="M939" s="30">
        <f t="shared" si="65"/>
        <v>0</v>
      </c>
    </row>
    <row r="940" spans="1:13" x14ac:dyDescent="0.25">
      <c r="A940" s="26" t="s">
        <v>1459</v>
      </c>
      <c r="B940" s="25" t="s">
        <v>1412</v>
      </c>
      <c r="C940" s="26" t="str">
        <f t="shared" si="66"/>
        <v>05232</v>
      </c>
      <c r="D940" s="26">
        <v>1</v>
      </c>
      <c r="E940" s="75" t="s">
        <v>451</v>
      </c>
      <c r="F940" s="27" t="s">
        <v>1233</v>
      </c>
      <c r="G940" s="39" t="s">
        <v>1295</v>
      </c>
      <c r="H940" s="40">
        <v>449959001</v>
      </c>
      <c r="I940" s="80">
        <v>0</v>
      </c>
      <c r="J940" s="46">
        <v>137.1</v>
      </c>
      <c r="K940" s="29">
        <f t="shared" si="63"/>
        <v>0</v>
      </c>
      <c r="L940" s="28">
        <f t="shared" si="64"/>
        <v>159.03599999999997</v>
      </c>
      <c r="M940" s="30">
        <f t="shared" si="65"/>
        <v>0</v>
      </c>
    </row>
    <row r="941" spans="1:13" x14ac:dyDescent="0.25">
      <c r="A941" s="26" t="s">
        <v>1459</v>
      </c>
      <c r="B941" s="25" t="s">
        <v>1412</v>
      </c>
      <c r="C941" s="26" t="str">
        <f t="shared" si="66"/>
        <v>05232</v>
      </c>
      <c r="D941" s="26">
        <v>2</v>
      </c>
      <c r="E941" s="75" t="s">
        <v>451</v>
      </c>
      <c r="F941" s="27" t="s">
        <v>1234</v>
      </c>
      <c r="G941" s="39" t="s">
        <v>1296</v>
      </c>
      <c r="H941" s="40">
        <v>449959002</v>
      </c>
      <c r="I941" s="80">
        <v>0</v>
      </c>
      <c r="J941" s="46">
        <v>137.1</v>
      </c>
      <c r="K941" s="29">
        <f t="shared" si="63"/>
        <v>0</v>
      </c>
      <c r="L941" s="28">
        <f t="shared" si="64"/>
        <v>159.03599999999997</v>
      </c>
      <c r="M941" s="30">
        <f t="shared" si="65"/>
        <v>0</v>
      </c>
    </row>
    <row r="942" spans="1:13" x14ac:dyDescent="0.25">
      <c r="A942" s="26" t="s">
        <v>1459</v>
      </c>
      <c r="B942" s="25" t="s">
        <v>1412</v>
      </c>
      <c r="C942" s="26" t="str">
        <f t="shared" si="66"/>
        <v>05232</v>
      </c>
      <c r="D942" s="26">
        <v>3</v>
      </c>
      <c r="E942" s="75" t="s">
        <v>451</v>
      </c>
      <c r="F942" s="27" t="s">
        <v>1235</v>
      </c>
      <c r="G942" s="39" t="s">
        <v>1297</v>
      </c>
      <c r="H942" s="40">
        <v>449959003</v>
      </c>
      <c r="I942" s="80">
        <v>0</v>
      </c>
      <c r="J942" s="46">
        <v>137.1</v>
      </c>
      <c r="K942" s="29">
        <f t="shared" si="63"/>
        <v>0</v>
      </c>
      <c r="L942" s="28">
        <f t="shared" si="64"/>
        <v>159.03599999999997</v>
      </c>
      <c r="M942" s="30">
        <f t="shared" si="65"/>
        <v>0</v>
      </c>
    </row>
    <row r="943" spans="1:13" x14ac:dyDescent="0.25">
      <c r="A943" s="26" t="s">
        <v>1459</v>
      </c>
      <c r="B943" s="25" t="s">
        <v>1412</v>
      </c>
      <c r="C943" s="26" t="str">
        <f t="shared" si="66"/>
        <v>05232</v>
      </c>
      <c r="D943" s="26">
        <v>4</v>
      </c>
      <c r="E943" s="75" t="s">
        <v>451</v>
      </c>
      <c r="F943" s="27" t="s">
        <v>1236</v>
      </c>
      <c r="G943" s="39" t="s">
        <v>1298</v>
      </c>
      <c r="H943" s="40">
        <v>449959004</v>
      </c>
      <c r="I943" s="80">
        <v>0</v>
      </c>
      <c r="J943" s="46">
        <v>137.1</v>
      </c>
      <c r="K943" s="29">
        <f t="shared" si="63"/>
        <v>0</v>
      </c>
      <c r="L943" s="28">
        <f t="shared" si="64"/>
        <v>159.03599999999997</v>
      </c>
      <c r="M943" s="30">
        <f t="shared" si="65"/>
        <v>0</v>
      </c>
    </row>
    <row r="944" spans="1:13" x14ac:dyDescent="0.25">
      <c r="A944" s="26" t="s">
        <v>1459</v>
      </c>
      <c r="B944" s="25" t="s">
        <v>1412</v>
      </c>
      <c r="C944" s="26" t="str">
        <f t="shared" si="66"/>
        <v>C5106</v>
      </c>
      <c r="D944" s="26">
        <v>1</v>
      </c>
      <c r="E944" s="75" t="s">
        <v>1299</v>
      </c>
      <c r="F944" s="27" t="s">
        <v>1233</v>
      </c>
      <c r="G944" s="39" t="s">
        <v>1300</v>
      </c>
      <c r="H944" s="40">
        <v>449960003</v>
      </c>
      <c r="I944" s="80">
        <v>0</v>
      </c>
      <c r="J944" s="46">
        <v>137.1</v>
      </c>
      <c r="K944" s="29">
        <f>I944*J944</f>
        <v>0</v>
      </c>
      <c r="L944" s="28">
        <f>+J944*1.16</f>
        <v>159.03599999999997</v>
      </c>
      <c r="M944" s="30">
        <f>+I944*L944</f>
        <v>0</v>
      </c>
    </row>
    <row r="945" spans="1:13" x14ac:dyDescent="0.25">
      <c r="A945" s="26" t="s">
        <v>1459</v>
      </c>
      <c r="B945" s="25" t="s">
        <v>1412</v>
      </c>
      <c r="C945" s="26" t="str">
        <f t="shared" si="66"/>
        <v>C5106</v>
      </c>
      <c r="D945" s="26">
        <v>2</v>
      </c>
      <c r="E945" s="75" t="s">
        <v>1299</v>
      </c>
      <c r="F945" s="27" t="s">
        <v>1234</v>
      </c>
      <c r="G945" s="39" t="s">
        <v>1301</v>
      </c>
      <c r="H945" s="40">
        <v>449960004</v>
      </c>
      <c r="I945" s="80">
        <v>0</v>
      </c>
      <c r="J945" s="46">
        <v>137.1</v>
      </c>
      <c r="K945" s="29">
        <f>I945*J945</f>
        <v>0</v>
      </c>
      <c r="L945" s="28">
        <f>+J945*1.16</f>
        <v>159.03599999999997</v>
      </c>
      <c r="M945" s="30">
        <f>+I945*L945</f>
        <v>0</v>
      </c>
    </row>
    <row r="946" spans="1:13" x14ac:dyDescent="0.25">
      <c r="A946" s="26" t="s">
        <v>1459</v>
      </c>
      <c r="B946" s="25" t="s">
        <v>1412</v>
      </c>
      <c r="C946" s="26" t="str">
        <f t="shared" si="66"/>
        <v>C5106</v>
      </c>
      <c r="D946" s="26">
        <v>3</v>
      </c>
      <c r="E946" s="75" t="s">
        <v>1299</v>
      </c>
      <c r="F946" s="27" t="s">
        <v>1235</v>
      </c>
      <c r="G946" s="39" t="s">
        <v>1302</v>
      </c>
      <c r="H946" s="40">
        <v>449960001</v>
      </c>
      <c r="I946" s="80">
        <v>0</v>
      </c>
      <c r="J946" s="46">
        <v>137.1</v>
      </c>
      <c r="K946" s="29">
        <f t="shared" si="63"/>
        <v>0</v>
      </c>
      <c r="L946" s="28">
        <f t="shared" si="64"/>
        <v>159.03599999999997</v>
      </c>
      <c r="M946" s="30">
        <f t="shared" si="65"/>
        <v>0</v>
      </c>
    </row>
    <row r="947" spans="1:13" x14ac:dyDescent="0.25">
      <c r="A947" s="26" t="s">
        <v>1459</v>
      </c>
      <c r="B947" s="25" t="s">
        <v>1412</v>
      </c>
      <c r="C947" s="26" t="str">
        <f t="shared" si="66"/>
        <v>C5106</v>
      </c>
      <c r="D947" s="26">
        <v>4</v>
      </c>
      <c r="E947" s="75" t="s">
        <v>1299</v>
      </c>
      <c r="F947" s="27" t="s">
        <v>1236</v>
      </c>
      <c r="G947" s="39" t="s">
        <v>1303</v>
      </c>
      <c r="H947" s="40">
        <v>449960002</v>
      </c>
      <c r="I947" s="80">
        <v>0</v>
      </c>
      <c r="J947" s="46">
        <v>137.1</v>
      </c>
      <c r="K947" s="29">
        <f t="shared" si="63"/>
        <v>0</v>
      </c>
      <c r="L947" s="28">
        <f t="shared" si="64"/>
        <v>159.03599999999997</v>
      </c>
      <c r="M947" s="30">
        <f t="shared" si="65"/>
        <v>0</v>
      </c>
    </row>
    <row r="948" spans="1:13" x14ac:dyDescent="0.25">
      <c r="A948" s="26" t="s">
        <v>1460</v>
      </c>
      <c r="B948" s="25" t="s">
        <v>1361</v>
      </c>
      <c r="C948" s="26" t="str">
        <f t="shared" si="66"/>
        <v>00101</v>
      </c>
      <c r="D948" s="26">
        <v>1</v>
      </c>
      <c r="E948" s="75" t="s">
        <v>447</v>
      </c>
      <c r="F948" s="27" t="s">
        <v>1233</v>
      </c>
      <c r="G948" s="39" t="s">
        <v>1134</v>
      </c>
      <c r="H948" s="40">
        <v>454527001</v>
      </c>
      <c r="I948" s="80">
        <v>0</v>
      </c>
      <c r="J948" s="46">
        <v>142.9</v>
      </c>
      <c r="K948" s="29">
        <f t="shared" si="63"/>
        <v>0</v>
      </c>
      <c r="L948" s="28">
        <f t="shared" si="64"/>
        <v>165.76399999999998</v>
      </c>
      <c r="M948" s="30">
        <f t="shared" si="65"/>
        <v>0</v>
      </c>
    </row>
    <row r="949" spans="1:13" x14ac:dyDescent="0.25">
      <c r="A949" s="26" t="s">
        <v>1460</v>
      </c>
      <c r="B949" s="25" t="s">
        <v>1361</v>
      </c>
      <c r="C949" s="26" t="str">
        <f t="shared" si="66"/>
        <v>00101</v>
      </c>
      <c r="D949" s="26">
        <v>2</v>
      </c>
      <c r="E949" s="75" t="s">
        <v>447</v>
      </c>
      <c r="F949" s="27" t="s">
        <v>1234</v>
      </c>
      <c r="G949" s="39" t="s">
        <v>1135</v>
      </c>
      <c r="H949" s="40">
        <v>454527002</v>
      </c>
      <c r="I949" s="80">
        <v>0</v>
      </c>
      <c r="J949" s="46">
        <v>142.9</v>
      </c>
      <c r="K949" s="29">
        <f t="shared" si="63"/>
        <v>0</v>
      </c>
      <c r="L949" s="28">
        <f t="shared" si="64"/>
        <v>165.76399999999998</v>
      </c>
      <c r="M949" s="30">
        <f t="shared" si="65"/>
        <v>0</v>
      </c>
    </row>
    <row r="950" spans="1:13" x14ac:dyDescent="0.25">
      <c r="A950" s="26" t="s">
        <v>1460</v>
      </c>
      <c r="B950" s="25" t="s">
        <v>1361</v>
      </c>
      <c r="C950" s="26" t="str">
        <f t="shared" si="66"/>
        <v>00101</v>
      </c>
      <c r="D950" s="26">
        <v>3</v>
      </c>
      <c r="E950" s="75" t="s">
        <v>447</v>
      </c>
      <c r="F950" s="27" t="s">
        <v>1235</v>
      </c>
      <c r="G950" s="39" t="s">
        <v>1136</v>
      </c>
      <c r="H950" s="40">
        <v>454527003</v>
      </c>
      <c r="I950" s="80">
        <v>0</v>
      </c>
      <c r="J950" s="46">
        <v>142.9</v>
      </c>
      <c r="K950" s="29">
        <f t="shared" si="63"/>
        <v>0</v>
      </c>
      <c r="L950" s="28">
        <f t="shared" si="64"/>
        <v>165.76399999999998</v>
      </c>
      <c r="M950" s="30">
        <f t="shared" si="65"/>
        <v>0</v>
      </c>
    </row>
    <row r="951" spans="1:13" x14ac:dyDescent="0.25">
      <c r="A951" s="26" t="s">
        <v>1460</v>
      </c>
      <c r="B951" s="25" t="s">
        <v>1361</v>
      </c>
      <c r="C951" s="26" t="str">
        <f t="shared" si="66"/>
        <v>00101</v>
      </c>
      <c r="D951" s="26">
        <v>4</v>
      </c>
      <c r="E951" s="75" t="s">
        <v>447</v>
      </c>
      <c r="F951" s="27" t="s">
        <v>1236</v>
      </c>
      <c r="G951" s="39" t="s">
        <v>1137</v>
      </c>
      <c r="H951" s="40">
        <v>454527004</v>
      </c>
      <c r="I951" s="80">
        <v>0</v>
      </c>
      <c r="J951" s="46">
        <v>142.9</v>
      </c>
      <c r="K951" s="29">
        <f t="shared" si="63"/>
        <v>0</v>
      </c>
      <c r="L951" s="28">
        <f t="shared" si="64"/>
        <v>165.76399999999998</v>
      </c>
      <c r="M951" s="30">
        <f t="shared" si="65"/>
        <v>0</v>
      </c>
    </row>
    <row r="952" spans="1:13" x14ac:dyDescent="0.25">
      <c r="A952" s="26" t="s">
        <v>1460</v>
      </c>
      <c r="B952" s="25" t="s">
        <v>1361</v>
      </c>
      <c r="C952" s="26" t="str">
        <f t="shared" si="66"/>
        <v>04000</v>
      </c>
      <c r="D952" s="26">
        <v>1</v>
      </c>
      <c r="E952" s="75" t="s">
        <v>668</v>
      </c>
      <c r="F952" s="27" t="s">
        <v>1233</v>
      </c>
      <c r="G952" s="39" t="s">
        <v>1138</v>
      </c>
      <c r="H952" s="40">
        <v>449814001</v>
      </c>
      <c r="I952" s="80">
        <v>0</v>
      </c>
      <c r="J952" s="46">
        <v>142.9</v>
      </c>
      <c r="K952" s="29">
        <f t="shared" si="63"/>
        <v>0</v>
      </c>
      <c r="L952" s="28">
        <f t="shared" si="64"/>
        <v>165.76399999999998</v>
      </c>
      <c r="M952" s="30">
        <f t="shared" si="65"/>
        <v>0</v>
      </c>
    </row>
    <row r="953" spans="1:13" x14ac:dyDescent="0.25">
      <c r="A953" s="26" t="s">
        <v>1460</v>
      </c>
      <c r="B953" s="25" t="s">
        <v>1361</v>
      </c>
      <c r="C953" s="26" t="str">
        <f t="shared" si="66"/>
        <v>04000</v>
      </c>
      <c r="D953" s="26">
        <v>2</v>
      </c>
      <c r="E953" s="75" t="s">
        <v>668</v>
      </c>
      <c r="F953" s="27" t="s">
        <v>1234</v>
      </c>
      <c r="G953" s="39" t="s">
        <v>1139</v>
      </c>
      <c r="H953" s="40">
        <v>449814002</v>
      </c>
      <c r="I953" s="80">
        <v>0</v>
      </c>
      <c r="J953" s="46">
        <v>142.9</v>
      </c>
      <c r="K953" s="29">
        <f t="shared" si="63"/>
        <v>0</v>
      </c>
      <c r="L953" s="28">
        <f t="shared" si="64"/>
        <v>165.76399999999998</v>
      </c>
      <c r="M953" s="30">
        <f t="shared" si="65"/>
        <v>0</v>
      </c>
    </row>
    <row r="954" spans="1:13" x14ac:dyDescent="0.25">
      <c r="A954" s="26" t="s">
        <v>1460</v>
      </c>
      <c r="B954" s="25" t="s">
        <v>1361</v>
      </c>
      <c r="C954" s="26" t="str">
        <f t="shared" si="66"/>
        <v>04000</v>
      </c>
      <c r="D954" s="26">
        <v>3</v>
      </c>
      <c r="E954" s="75" t="s">
        <v>668</v>
      </c>
      <c r="F954" s="27" t="s">
        <v>1235</v>
      </c>
      <c r="G954" s="39" t="s">
        <v>1140</v>
      </c>
      <c r="H954" s="40">
        <v>449814003</v>
      </c>
      <c r="I954" s="80">
        <v>0</v>
      </c>
      <c r="J954" s="46">
        <v>142.9</v>
      </c>
      <c r="K954" s="29">
        <f t="shared" si="63"/>
        <v>0</v>
      </c>
      <c r="L954" s="28">
        <f t="shared" si="64"/>
        <v>165.76399999999998</v>
      </c>
      <c r="M954" s="30">
        <f t="shared" si="65"/>
        <v>0</v>
      </c>
    </row>
    <row r="955" spans="1:13" x14ac:dyDescent="0.25">
      <c r="A955" s="26" t="s">
        <v>1460</v>
      </c>
      <c r="B955" s="25" t="s">
        <v>1361</v>
      </c>
      <c r="C955" s="26" t="str">
        <f t="shared" si="66"/>
        <v>04000</v>
      </c>
      <c r="D955" s="26">
        <v>4</v>
      </c>
      <c r="E955" s="75" t="s">
        <v>668</v>
      </c>
      <c r="F955" s="27" t="s">
        <v>1236</v>
      </c>
      <c r="G955" s="39" t="s">
        <v>1141</v>
      </c>
      <c r="H955" s="40">
        <v>449814004</v>
      </c>
      <c r="I955" s="80">
        <v>0</v>
      </c>
      <c r="J955" s="46">
        <v>142.9</v>
      </c>
      <c r="K955" s="29">
        <f t="shared" si="63"/>
        <v>0</v>
      </c>
      <c r="L955" s="28">
        <f t="shared" si="64"/>
        <v>165.76399999999998</v>
      </c>
      <c r="M955" s="30">
        <f t="shared" si="65"/>
        <v>0</v>
      </c>
    </row>
    <row r="956" spans="1:13" x14ac:dyDescent="0.25">
      <c r="A956" s="26" t="s">
        <v>1460</v>
      </c>
      <c r="B956" s="25" t="s">
        <v>1361</v>
      </c>
      <c r="C956" s="26" t="str">
        <f t="shared" si="66"/>
        <v>05232</v>
      </c>
      <c r="D956" s="26">
        <v>1</v>
      </c>
      <c r="E956" s="75" t="s">
        <v>451</v>
      </c>
      <c r="F956" s="27" t="s">
        <v>1233</v>
      </c>
      <c r="G956" s="39" t="s">
        <v>1146</v>
      </c>
      <c r="H956" s="40">
        <v>449812001</v>
      </c>
      <c r="I956" s="80">
        <v>0</v>
      </c>
      <c r="J956" s="46">
        <v>142.9</v>
      </c>
      <c r="K956" s="29">
        <f t="shared" si="63"/>
        <v>0</v>
      </c>
      <c r="L956" s="28">
        <f t="shared" si="64"/>
        <v>165.76399999999998</v>
      </c>
      <c r="M956" s="30">
        <f t="shared" si="65"/>
        <v>0</v>
      </c>
    </row>
    <row r="957" spans="1:13" x14ac:dyDescent="0.25">
      <c r="A957" s="26" t="s">
        <v>1460</v>
      </c>
      <c r="B957" s="25" t="s">
        <v>1361</v>
      </c>
      <c r="C957" s="26" t="str">
        <f t="shared" si="66"/>
        <v>05232</v>
      </c>
      <c r="D957" s="26">
        <v>2</v>
      </c>
      <c r="E957" s="75" t="s">
        <v>451</v>
      </c>
      <c r="F957" s="27" t="s">
        <v>1234</v>
      </c>
      <c r="G957" s="39" t="s">
        <v>1147</v>
      </c>
      <c r="H957" s="40">
        <v>449812002</v>
      </c>
      <c r="I957" s="80">
        <v>0</v>
      </c>
      <c r="J957" s="46">
        <v>142.9</v>
      </c>
      <c r="K957" s="29">
        <f t="shared" si="63"/>
        <v>0</v>
      </c>
      <c r="L957" s="28">
        <f t="shared" si="64"/>
        <v>165.76399999999998</v>
      </c>
      <c r="M957" s="30">
        <f t="shared" si="65"/>
        <v>0</v>
      </c>
    </row>
    <row r="958" spans="1:13" x14ac:dyDescent="0.25">
      <c r="A958" s="26" t="s">
        <v>1460</v>
      </c>
      <c r="B958" s="25" t="s">
        <v>1361</v>
      </c>
      <c r="C958" s="26" t="str">
        <f t="shared" si="66"/>
        <v>05232</v>
      </c>
      <c r="D958" s="26">
        <v>3</v>
      </c>
      <c r="E958" s="75" t="s">
        <v>451</v>
      </c>
      <c r="F958" s="27" t="s">
        <v>1235</v>
      </c>
      <c r="G958" s="39" t="s">
        <v>1148</v>
      </c>
      <c r="H958" s="40">
        <v>449812003</v>
      </c>
      <c r="I958" s="80">
        <v>0</v>
      </c>
      <c r="J958" s="46">
        <v>142.9</v>
      </c>
      <c r="K958" s="29">
        <f t="shared" si="63"/>
        <v>0</v>
      </c>
      <c r="L958" s="28">
        <f t="shared" si="64"/>
        <v>165.76399999999998</v>
      </c>
      <c r="M958" s="30">
        <f t="shared" si="65"/>
        <v>0</v>
      </c>
    </row>
    <row r="959" spans="1:13" x14ac:dyDescent="0.25">
      <c r="A959" s="26" t="s">
        <v>1460</v>
      </c>
      <c r="B959" s="25" t="s">
        <v>1361</v>
      </c>
      <c r="C959" s="26" t="str">
        <f t="shared" si="66"/>
        <v>05232</v>
      </c>
      <c r="D959" s="26">
        <v>4</v>
      </c>
      <c r="E959" s="75" t="s">
        <v>451</v>
      </c>
      <c r="F959" s="27" t="s">
        <v>1236</v>
      </c>
      <c r="G959" s="39" t="s">
        <v>1149</v>
      </c>
      <c r="H959" s="40">
        <v>449812004</v>
      </c>
      <c r="I959" s="80">
        <v>0</v>
      </c>
      <c r="J959" s="46">
        <v>142.9</v>
      </c>
      <c r="K959" s="29">
        <f t="shared" si="63"/>
        <v>0</v>
      </c>
      <c r="L959" s="28">
        <f t="shared" si="64"/>
        <v>165.76399999999998</v>
      </c>
      <c r="M959" s="30">
        <f t="shared" si="65"/>
        <v>0</v>
      </c>
    </row>
    <row r="960" spans="1:13" x14ac:dyDescent="0.25">
      <c r="A960" s="26" t="s">
        <v>1460</v>
      </c>
      <c r="B960" s="25" t="s">
        <v>1361</v>
      </c>
      <c r="C960" s="26" t="str">
        <f t="shared" si="66"/>
        <v>05102</v>
      </c>
      <c r="D960" s="26">
        <v>1</v>
      </c>
      <c r="E960" s="75" t="s">
        <v>454</v>
      </c>
      <c r="F960" s="27" t="s">
        <v>1233</v>
      </c>
      <c r="G960" s="39" t="s">
        <v>1142</v>
      </c>
      <c r="H960" s="40">
        <v>449811001</v>
      </c>
      <c r="I960" s="80">
        <v>0</v>
      </c>
      <c r="J960" s="46">
        <v>142.9</v>
      </c>
      <c r="K960" s="29">
        <f t="shared" si="63"/>
        <v>0</v>
      </c>
      <c r="L960" s="28">
        <f t="shared" si="64"/>
        <v>165.76399999999998</v>
      </c>
      <c r="M960" s="30">
        <f t="shared" si="65"/>
        <v>0</v>
      </c>
    </row>
    <row r="961" spans="1:13" x14ac:dyDescent="0.25">
      <c r="A961" s="26" t="s">
        <v>1460</v>
      </c>
      <c r="B961" s="25" t="s">
        <v>1361</v>
      </c>
      <c r="C961" s="26" t="str">
        <f t="shared" si="66"/>
        <v>05102</v>
      </c>
      <c r="D961" s="26">
        <v>2</v>
      </c>
      <c r="E961" s="75" t="s">
        <v>454</v>
      </c>
      <c r="F961" s="27" t="s">
        <v>1234</v>
      </c>
      <c r="G961" s="39" t="s">
        <v>1143</v>
      </c>
      <c r="H961" s="40">
        <v>449811002</v>
      </c>
      <c r="I961" s="80">
        <v>0</v>
      </c>
      <c r="J961" s="46">
        <v>142.9</v>
      </c>
      <c r="K961" s="29">
        <f t="shared" si="63"/>
        <v>0</v>
      </c>
      <c r="L961" s="28">
        <f t="shared" si="64"/>
        <v>165.76399999999998</v>
      </c>
      <c r="M961" s="30">
        <f t="shared" si="65"/>
        <v>0</v>
      </c>
    </row>
    <row r="962" spans="1:13" x14ac:dyDescent="0.25">
      <c r="A962" s="26" t="s">
        <v>1460</v>
      </c>
      <c r="B962" s="25" t="s">
        <v>1361</v>
      </c>
      <c r="C962" s="26" t="str">
        <f t="shared" si="66"/>
        <v>05102</v>
      </c>
      <c r="D962" s="26">
        <v>3</v>
      </c>
      <c r="E962" s="75" t="s">
        <v>454</v>
      </c>
      <c r="F962" s="27" t="s">
        <v>1235</v>
      </c>
      <c r="G962" s="39" t="s">
        <v>1144</v>
      </c>
      <c r="H962" s="40">
        <v>449811003</v>
      </c>
      <c r="I962" s="80">
        <v>0</v>
      </c>
      <c r="J962" s="46">
        <v>142.9</v>
      </c>
      <c r="K962" s="29">
        <f t="shared" si="63"/>
        <v>0</v>
      </c>
      <c r="L962" s="28">
        <f t="shared" si="64"/>
        <v>165.76399999999998</v>
      </c>
      <c r="M962" s="30">
        <f t="shared" si="65"/>
        <v>0</v>
      </c>
    </row>
    <row r="963" spans="1:13" x14ac:dyDescent="0.25">
      <c r="A963" s="26" t="s">
        <v>1460</v>
      </c>
      <c r="B963" s="25" t="s">
        <v>1361</v>
      </c>
      <c r="C963" s="26" t="str">
        <f t="shared" si="66"/>
        <v>05102</v>
      </c>
      <c r="D963" s="26">
        <v>4</v>
      </c>
      <c r="E963" s="75" t="s">
        <v>454</v>
      </c>
      <c r="F963" s="27" t="s">
        <v>1236</v>
      </c>
      <c r="G963" s="39" t="s">
        <v>1145</v>
      </c>
      <c r="H963" s="40">
        <v>449811004</v>
      </c>
      <c r="I963" s="80">
        <v>0</v>
      </c>
      <c r="J963" s="46">
        <v>142.9</v>
      </c>
      <c r="K963" s="29">
        <f t="shared" si="63"/>
        <v>0</v>
      </c>
      <c r="L963" s="28">
        <f t="shared" si="64"/>
        <v>165.76399999999998</v>
      </c>
      <c r="M963" s="30">
        <f t="shared" si="65"/>
        <v>0</v>
      </c>
    </row>
    <row r="964" spans="1:13" ht="24" x14ac:dyDescent="0.25">
      <c r="A964" s="26" t="s">
        <v>1460</v>
      </c>
      <c r="B964" s="25" t="s">
        <v>1361</v>
      </c>
      <c r="C964" s="26" t="str">
        <f t="shared" si="66"/>
        <v>C5106</v>
      </c>
      <c r="D964" s="26">
        <v>1</v>
      </c>
      <c r="E964" s="75" t="s">
        <v>669</v>
      </c>
      <c r="F964" s="27" t="s">
        <v>1233</v>
      </c>
      <c r="G964" s="39" t="s">
        <v>1150</v>
      </c>
      <c r="H964" s="40">
        <v>449813001</v>
      </c>
      <c r="I964" s="80">
        <v>0</v>
      </c>
      <c r="J964" s="46">
        <v>142.9</v>
      </c>
      <c r="K964" s="29">
        <f t="shared" si="63"/>
        <v>0</v>
      </c>
      <c r="L964" s="28">
        <f t="shared" si="64"/>
        <v>165.76399999999998</v>
      </c>
      <c r="M964" s="30">
        <f t="shared" si="65"/>
        <v>0</v>
      </c>
    </row>
    <row r="965" spans="1:13" ht="24" x14ac:dyDescent="0.25">
      <c r="A965" s="26" t="s">
        <v>1460</v>
      </c>
      <c r="B965" s="25" t="s">
        <v>1361</v>
      </c>
      <c r="C965" s="26" t="str">
        <f t="shared" si="66"/>
        <v>C5106</v>
      </c>
      <c r="D965" s="26">
        <v>2</v>
      </c>
      <c r="E965" s="75" t="s">
        <v>669</v>
      </c>
      <c r="F965" s="27" t="s">
        <v>1234</v>
      </c>
      <c r="G965" s="39" t="s">
        <v>1151</v>
      </c>
      <c r="H965" s="40">
        <v>449813002</v>
      </c>
      <c r="I965" s="80">
        <v>0</v>
      </c>
      <c r="J965" s="46">
        <v>142.9</v>
      </c>
      <c r="K965" s="29">
        <f t="shared" si="63"/>
        <v>0</v>
      </c>
      <c r="L965" s="28">
        <f t="shared" si="64"/>
        <v>165.76399999999998</v>
      </c>
      <c r="M965" s="30">
        <f t="shared" si="65"/>
        <v>0</v>
      </c>
    </row>
    <row r="966" spans="1:13" ht="24" x14ac:dyDescent="0.25">
      <c r="A966" s="26" t="s">
        <v>1460</v>
      </c>
      <c r="B966" s="25" t="s">
        <v>1361</v>
      </c>
      <c r="C966" s="26" t="str">
        <f t="shared" si="66"/>
        <v>C5106</v>
      </c>
      <c r="D966" s="26">
        <v>3</v>
      </c>
      <c r="E966" s="75" t="s">
        <v>669</v>
      </c>
      <c r="F966" s="27" t="s">
        <v>1235</v>
      </c>
      <c r="G966" s="39" t="s">
        <v>1152</v>
      </c>
      <c r="H966" s="40">
        <v>449813003</v>
      </c>
      <c r="I966" s="80">
        <v>0</v>
      </c>
      <c r="J966" s="46">
        <v>142.9</v>
      </c>
      <c r="K966" s="29">
        <f t="shared" si="63"/>
        <v>0</v>
      </c>
      <c r="L966" s="28">
        <f t="shared" si="64"/>
        <v>165.76399999999998</v>
      </c>
      <c r="M966" s="30">
        <f t="shared" si="65"/>
        <v>0</v>
      </c>
    </row>
    <row r="967" spans="1:13" ht="24" x14ac:dyDescent="0.25">
      <c r="A967" s="26" t="s">
        <v>1460</v>
      </c>
      <c r="B967" s="25" t="s">
        <v>1361</v>
      </c>
      <c r="C967" s="26" t="str">
        <f t="shared" si="66"/>
        <v>05106</v>
      </c>
      <c r="D967" s="26">
        <v>4</v>
      </c>
      <c r="E967" s="75" t="s">
        <v>669</v>
      </c>
      <c r="F967" s="27" t="s">
        <v>1236</v>
      </c>
      <c r="G967" s="39" t="s">
        <v>1491</v>
      </c>
      <c r="H967" s="40">
        <v>449813004</v>
      </c>
      <c r="I967" s="80">
        <v>0</v>
      </c>
      <c r="J967" s="46">
        <v>142.9</v>
      </c>
      <c r="K967" s="29">
        <f t="shared" si="63"/>
        <v>0</v>
      </c>
      <c r="L967" s="28">
        <f t="shared" si="64"/>
        <v>165.76399999999998</v>
      </c>
      <c r="M967" s="30">
        <f t="shared" si="65"/>
        <v>0</v>
      </c>
    </row>
    <row r="968" spans="1:13" x14ac:dyDescent="0.25">
      <c r="A968" s="26" t="s">
        <v>1460</v>
      </c>
      <c r="B968" s="25" t="s">
        <v>1361</v>
      </c>
      <c r="C968" s="26" t="str">
        <f t="shared" si="66"/>
        <v>J3105</v>
      </c>
      <c r="D968" s="26">
        <v>1</v>
      </c>
      <c r="E968" s="75" t="s">
        <v>814</v>
      </c>
      <c r="F968" s="27" t="s">
        <v>1233</v>
      </c>
      <c r="G968" s="39" t="s">
        <v>1154</v>
      </c>
      <c r="H968" s="40">
        <v>449815001</v>
      </c>
      <c r="I968" s="80">
        <v>0</v>
      </c>
      <c r="J968" s="46">
        <v>142.9</v>
      </c>
      <c r="K968" s="29">
        <f t="shared" si="63"/>
        <v>0</v>
      </c>
      <c r="L968" s="28">
        <f t="shared" si="64"/>
        <v>165.76399999999998</v>
      </c>
      <c r="M968" s="30">
        <f t="shared" si="65"/>
        <v>0</v>
      </c>
    </row>
    <row r="969" spans="1:13" x14ac:dyDescent="0.25">
      <c r="A969" s="26" t="s">
        <v>1460</v>
      </c>
      <c r="B969" s="25" t="s">
        <v>1361</v>
      </c>
      <c r="C969" s="26" t="str">
        <f t="shared" si="66"/>
        <v>J3105</v>
      </c>
      <c r="D969" s="26">
        <v>2</v>
      </c>
      <c r="E969" s="75" t="s">
        <v>814</v>
      </c>
      <c r="F969" s="27" t="s">
        <v>1234</v>
      </c>
      <c r="G969" s="39" t="s">
        <v>1155</v>
      </c>
      <c r="H969" s="40">
        <v>449815002</v>
      </c>
      <c r="I969" s="80">
        <v>0</v>
      </c>
      <c r="J969" s="46">
        <v>142.9</v>
      </c>
      <c r="K969" s="29">
        <f t="shared" si="63"/>
        <v>0</v>
      </c>
      <c r="L969" s="28">
        <f t="shared" si="64"/>
        <v>165.76399999999998</v>
      </c>
      <c r="M969" s="30">
        <f t="shared" si="65"/>
        <v>0</v>
      </c>
    </row>
    <row r="970" spans="1:13" x14ac:dyDescent="0.25">
      <c r="A970" s="26" t="s">
        <v>1460</v>
      </c>
      <c r="B970" s="25" t="s">
        <v>1361</v>
      </c>
      <c r="C970" s="26" t="str">
        <f t="shared" si="66"/>
        <v>J3105</v>
      </c>
      <c r="D970" s="26">
        <v>3</v>
      </c>
      <c r="E970" s="75" t="s">
        <v>814</v>
      </c>
      <c r="F970" s="27" t="s">
        <v>1235</v>
      </c>
      <c r="G970" s="39" t="s">
        <v>1156</v>
      </c>
      <c r="H970" s="40">
        <v>449815003</v>
      </c>
      <c r="I970" s="80">
        <v>0</v>
      </c>
      <c r="J970" s="46">
        <v>142.9</v>
      </c>
      <c r="K970" s="29">
        <f t="shared" si="63"/>
        <v>0</v>
      </c>
      <c r="L970" s="28">
        <f t="shared" si="64"/>
        <v>165.76399999999998</v>
      </c>
      <c r="M970" s="30">
        <f t="shared" si="65"/>
        <v>0</v>
      </c>
    </row>
    <row r="971" spans="1:13" x14ac:dyDescent="0.25">
      <c r="A971" s="26" t="s">
        <v>1460</v>
      </c>
      <c r="B971" s="25" t="s">
        <v>1361</v>
      </c>
      <c r="C971" s="26" t="str">
        <f t="shared" si="66"/>
        <v>J3105</v>
      </c>
      <c r="D971" s="26">
        <v>4</v>
      </c>
      <c r="E971" s="75" t="s">
        <v>814</v>
      </c>
      <c r="F971" s="27" t="s">
        <v>1236</v>
      </c>
      <c r="G971" s="39" t="s">
        <v>1157</v>
      </c>
      <c r="H971" s="40">
        <v>449815004</v>
      </c>
      <c r="I971" s="80">
        <v>0</v>
      </c>
      <c r="J971" s="46">
        <v>142.9</v>
      </c>
      <c r="K971" s="29">
        <f t="shared" si="63"/>
        <v>0</v>
      </c>
      <c r="L971" s="28">
        <f t="shared" si="64"/>
        <v>165.76399999999998</v>
      </c>
      <c r="M971" s="30">
        <f t="shared" si="65"/>
        <v>0</v>
      </c>
    </row>
    <row r="972" spans="1:13" x14ac:dyDescent="0.25">
      <c r="A972" s="26" t="s">
        <v>1460</v>
      </c>
      <c r="B972" s="25" t="s">
        <v>1361</v>
      </c>
      <c r="C972" s="26" t="str">
        <f t="shared" si="66"/>
        <v>L5813</v>
      </c>
      <c r="D972" s="26">
        <v>1</v>
      </c>
      <c r="E972" s="75" t="s">
        <v>731</v>
      </c>
      <c r="F972" s="27" t="s">
        <v>1233</v>
      </c>
      <c r="G972" s="39" t="s">
        <v>1158</v>
      </c>
      <c r="H972" s="40">
        <v>449816001</v>
      </c>
      <c r="I972" s="80">
        <v>0</v>
      </c>
      <c r="J972" s="46">
        <v>142.9</v>
      </c>
      <c r="K972" s="29">
        <f t="shared" si="63"/>
        <v>0</v>
      </c>
      <c r="L972" s="28">
        <f t="shared" si="64"/>
        <v>165.76399999999998</v>
      </c>
      <c r="M972" s="30">
        <f t="shared" si="65"/>
        <v>0</v>
      </c>
    </row>
    <row r="973" spans="1:13" x14ac:dyDescent="0.25">
      <c r="A973" s="26" t="s">
        <v>1460</v>
      </c>
      <c r="B973" s="25" t="s">
        <v>1361</v>
      </c>
      <c r="C973" s="26" t="str">
        <f t="shared" si="66"/>
        <v>L5813</v>
      </c>
      <c r="D973" s="26">
        <v>2</v>
      </c>
      <c r="E973" s="75" t="s">
        <v>731</v>
      </c>
      <c r="F973" s="27" t="s">
        <v>1234</v>
      </c>
      <c r="G973" s="39" t="s">
        <v>1159</v>
      </c>
      <c r="H973" s="40">
        <v>449816002</v>
      </c>
      <c r="I973" s="80">
        <v>0</v>
      </c>
      <c r="J973" s="46">
        <v>142.9</v>
      </c>
      <c r="K973" s="29">
        <f t="shared" si="63"/>
        <v>0</v>
      </c>
      <c r="L973" s="28">
        <f t="shared" si="64"/>
        <v>165.76399999999998</v>
      </c>
      <c r="M973" s="30">
        <f t="shared" si="65"/>
        <v>0</v>
      </c>
    </row>
    <row r="974" spans="1:13" x14ac:dyDescent="0.25">
      <c r="A974" s="26" t="s">
        <v>1460</v>
      </c>
      <c r="B974" s="25" t="s">
        <v>1361</v>
      </c>
      <c r="C974" s="26" t="str">
        <f t="shared" si="66"/>
        <v>L5813</v>
      </c>
      <c r="D974" s="26">
        <v>3</v>
      </c>
      <c r="E974" s="75" t="s">
        <v>731</v>
      </c>
      <c r="F974" s="27" t="s">
        <v>1235</v>
      </c>
      <c r="G974" s="39" t="s">
        <v>1160</v>
      </c>
      <c r="H974" s="40">
        <v>449816003</v>
      </c>
      <c r="I974" s="80">
        <v>0</v>
      </c>
      <c r="J974" s="46">
        <v>142.9</v>
      </c>
      <c r="K974" s="29">
        <f t="shared" si="63"/>
        <v>0</v>
      </c>
      <c r="L974" s="28">
        <f t="shared" si="64"/>
        <v>165.76399999999998</v>
      </c>
      <c r="M974" s="30">
        <f t="shared" si="65"/>
        <v>0</v>
      </c>
    </row>
    <row r="975" spans="1:13" x14ac:dyDescent="0.25">
      <c r="A975" s="26" t="s">
        <v>1460</v>
      </c>
      <c r="B975" s="25" t="s">
        <v>1361</v>
      </c>
      <c r="C975" s="26" t="str">
        <f t="shared" si="66"/>
        <v>L5813</v>
      </c>
      <c r="D975" s="26">
        <v>4</v>
      </c>
      <c r="E975" s="75" t="s">
        <v>731</v>
      </c>
      <c r="F975" s="27" t="s">
        <v>1236</v>
      </c>
      <c r="G975" s="39" t="s">
        <v>1161</v>
      </c>
      <c r="H975" s="40">
        <v>449816004</v>
      </c>
      <c r="I975" s="80">
        <v>0</v>
      </c>
      <c r="J975" s="46">
        <v>142.9</v>
      </c>
      <c r="K975" s="29">
        <f t="shared" si="63"/>
        <v>0</v>
      </c>
      <c r="L975" s="28">
        <f t="shared" si="64"/>
        <v>165.76399999999998</v>
      </c>
      <c r="M975" s="30">
        <f t="shared" si="65"/>
        <v>0</v>
      </c>
    </row>
    <row r="976" spans="1:13" x14ac:dyDescent="0.25">
      <c r="A976" s="26" t="s">
        <v>1461</v>
      </c>
      <c r="B976" s="25" t="s">
        <v>1413</v>
      </c>
      <c r="C976" s="26" t="str">
        <f t="shared" si="66"/>
        <v>00101</v>
      </c>
      <c r="D976" s="26">
        <v>1</v>
      </c>
      <c r="E976" s="75" t="s">
        <v>447</v>
      </c>
      <c r="F976" s="27" t="s">
        <v>1233</v>
      </c>
      <c r="G976" s="39" t="s">
        <v>1162</v>
      </c>
      <c r="H976" s="40">
        <v>450023001</v>
      </c>
      <c r="I976" s="80">
        <v>0</v>
      </c>
      <c r="J976" s="46">
        <v>129.9</v>
      </c>
      <c r="K976" s="29">
        <f t="shared" si="63"/>
        <v>0</v>
      </c>
      <c r="L976" s="28">
        <f t="shared" si="64"/>
        <v>150.684</v>
      </c>
      <c r="M976" s="30">
        <f t="shared" si="65"/>
        <v>0</v>
      </c>
    </row>
    <row r="977" spans="1:13" x14ac:dyDescent="0.25">
      <c r="A977" s="26" t="s">
        <v>1461</v>
      </c>
      <c r="B977" s="25" t="s">
        <v>1413</v>
      </c>
      <c r="C977" s="26" t="str">
        <f t="shared" si="66"/>
        <v>00101</v>
      </c>
      <c r="D977" s="26">
        <v>2</v>
      </c>
      <c r="E977" s="75" t="s">
        <v>447</v>
      </c>
      <c r="F977" s="27" t="s">
        <v>1234</v>
      </c>
      <c r="G977" s="39" t="s">
        <v>1163</v>
      </c>
      <c r="H977" s="40">
        <v>450023002</v>
      </c>
      <c r="I977" s="80">
        <v>0</v>
      </c>
      <c r="J977" s="46">
        <v>129.9</v>
      </c>
      <c r="K977" s="29">
        <f t="shared" si="63"/>
        <v>0</v>
      </c>
      <c r="L977" s="28">
        <f t="shared" si="64"/>
        <v>150.684</v>
      </c>
      <c r="M977" s="30">
        <f t="shared" si="65"/>
        <v>0</v>
      </c>
    </row>
    <row r="978" spans="1:13" x14ac:dyDescent="0.25">
      <c r="A978" s="26" t="s">
        <v>1461</v>
      </c>
      <c r="B978" s="25" t="s">
        <v>1413</v>
      </c>
      <c r="C978" s="26" t="str">
        <f t="shared" si="66"/>
        <v>00101</v>
      </c>
      <c r="D978" s="26">
        <v>3</v>
      </c>
      <c r="E978" s="75" t="s">
        <v>447</v>
      </c>
      <c r="F978" s="27" t="s">
        <v>1235</v>
      </c>
      <c r="G978" s="39" t="s">
        <v>1164</v>
      </c>
      <c r="H978" s="40">
        <v>450023003</v>
      </c>
      <c r="I978" s="80">
        <v>0</v>
      </c>
      <c r="J978" s="46">
        <v>129.9</v>
      </c>
      <c r="K978" s="29">
        <f t="shared" si="63"/>
        <v>0</v>
      </c>
      <c r="L978" s="28">
        <f t="shared" si="64"/>
        <v>150.684</v>
      </c>
      <c r="M978" s="30">
        <f t="shared" si="65"/>
        <v>0</v>
      </c>
    </row>
    <row r="979" spans="1:13" x14ac:dyDescent="0.25">
      <c r="A979" s="26" t="s">
        <v>1461</v>
      </c>
      <c r="B979" s="25" t="s">
        <v>1413</v>
      </c>
      <c r="C979" s="26" t="str">
        <f t="shared" si="66"/>
        <v>00101</v>
      </c>
      <c r="D979" s="26">
        <v>4</v>
      </c>
      <c r="E979" s="75" t="s">
        <v>447</v>
      </c>
      <c r="F979" s="27" t="s">
        <v>1236</v>
      </c>
      <c r="G979" s="39" t="s">
        <v>1165</v>
      </c>
      <c r="H979" s="40">
        <v>450023004</v>
      </c>
      <c r="I979" s="80">
        <v>0</v>
      </c>
      <c r="J979" s="46">
        <v>129.9</v>
      </c>
      <c r="K979" s="29">
        <f t="shared" ref="K979:K1037" si="70">I979*J979</f>
        <v>0</v>
      </c>
      <c r="L979" s="28">
        <f t="shared" si="64"/>
        <v>150.684</v>
      </c>
      <c r="M979" s="30">
        <f t="shared" si="65"/>
        <v>0</v>
      </c>
    </row>
    <row r="980" spans="1:13" x14ac:dyDescent="0.25">
      <c r="A980" s="26" t="s">
        <v>1461</v>
      </c>
      <c r="B980" s="25" t="s">
        <v>1413</v>
      </c>
      <c r="C980" s="26" t="str">
        <f t="shared" ref="C980:C1044" si="71">RIGHT(G980,5)</f>
        <v>04000</v>
      </c>
      <c r="D980" s="26">
        <v>1</v>
      </c>
      <c r="E980" s="75" t="s">
        <v>668</v>
      </c>
      <c r="F980" s="27" t="s">
        <v>1233</v>
      </c>
      <c r="G980" s="39" t="s">
        <v>1166</v>
      </c>
      <c r="H980" s="40">
        <v>449820001</v>
      </c>
      <c r="I980" s="80">
        <v>0</v>
      </c>
      <c r="J980" s="46">
        <v>129.9</v>
      </c>
      <c r="K980" s="29">
        <f t="shared" si="70"/>
        <v>0</v>
      </c>
      <c r="L980" s="28">
        <f t="shared" ref="L980:L1038" si="72">+J980*1.16</f>
        <v>150.684</v>
      </c>
      <c r="M980" s="30">
        <f t="shared" ref="M980:M1038" si="73">+I980*L980</f>
        <v>0</v>
      </c>
    </row>
    <row r="981" spans="1:13" x14ac:dyDescent="0.25">
      <c r="A981" s="26" t="s">
        <v>1461</v>
      </c>
      <c r="B981" s="25" t="s">
        <v>1413</v>
      </c>
      <c r="C981" s="26" t="str">
        <f t="shared" si="71"/>
        <v>04000</v>
      </c>
      <c r="D981" s="26">
        <v>2</v>
      </c>
      <c r="E981" s="75" t="s">
        <v>668</v>
      </c>
      <c r="F981" s="27" t="s">
        <v>1234</v>
      </c>
      <c r="G981" s="39" t="s">
        <v>1167</v>
      </c>
      <c r="H981" s="40">
        <v>449820002</v>
      </c>
      <c r="I981" s="80">
        <v>0</v>
      </c>
      <c r="J981" s="46">
        <v>129.9</v>
      </c>
      <c r="K981" s="29">
        <f t="shared" si="70"/>
        <v>0</v>
      </c>
      <c r="L981" s="28">
        <f t="shared" si="72"/>
        <v>150.684</v>
      </c>
      <c r="M981" s="30">
        <f t="shared" si="73"/>
        <v>0</v>
      </c>
    </row>
    <row r="982" spans="1:13" x14ac:dyDescent="0.25">
      <c r="A982" s="26" t="s">
        <v>1461</v>
      </c>
      <c r="B982" s="25" t="s">
        <v>1413</v>
      </c>
      <c r="C982" s="26" t="str">
        <f t="shared" si="71"/>
        <v>04000</v>
      </c>
      <c r="D982" s="26">
        <v>3</v>
      </c>
      <c r="E982" s="75" t="s">
        <v>668</v>
      </c>
      <c r="F982" s="27" t="s">
        <v>1235</v>
      </c>
      <c r="G982" s="39" t="s">
        <v>1168</v>
      </c>
      <c r="H982" s="40">
        <v>449820003</v>
      </c>
      <c r="I982" s="80">
        <v>0</v>
      </c>
      <c r="J982" s="46">
        <v>129.9</v>
      </c>
      <c r="K982" s="29">
        <f t="shared" si="70"/>
        <v>0</v>
      </c>
      <c r="L982" s="28">
        <f t="shared" si="72"/>
        <v>150.684</v>
      </c>
      <c r="M982" s="30">
        <f t="shared" si="73"/>
        <v>0</v>
      </c>
    </row>
    <row r="983" spans="1:13" x14ac:dyDescent="0.25">
      <c r="A983" s="26" t="s">
        <v>1461</v>
      </c>
      <c r="B983" s="25" t="s">
        <v>1413</v>
      </c>
      <c r="C983" s="26" t="str">
        <f t="shared" si="71"/>
        <v>04000</v>
      </c>
      <c r="D983" s="26">
        <v>4</v>
      </c>
      <c r="E983" s="75" t="s">
        <v>668</v>
      </c>
      <c r="F983" s="27" t="s">
        <v>1236</v>
      </c>
      <c r="G983" s="39" t="s">
        <v>1169</v>
      </c>
      <c r="H983" s="40">
        <v>449820004</v>
      </c>
      <c r="I983" s="80">
        <v>0</v>
      </c>
      <c r="J983" s="46">
        <v>129.9</v>
      </c>
      <c r="K983" s="29">
        <f t="shared" si="70"/>
        <v>0</v>
      </c>
      <c r="L983" s="28">
        <f t="shared" si="72"/>
        <v>150.684</v>
      </c>
      <c r="M983" s="30">
        <f t="shared" si="73"/>
        <v>0</v>
      </c>
    </row>
    <row r="984" spans="1:13" x14ac:dyDescent="0.25">
      <c r="A984" s="26" t="s">
        <v>1461</v>
      </c>
      <c r="B984" s="25" t="s">
        <v>1413</v>
      </c>
      <c r="C984" s="26" t="str">
        <f t="shared" si="71"/>
        <v>05232</v>
      </c>
      <c r="D984" s="26">
        <v>1</v>
      </c>
      <c r="E984" s="75" t="s">
        <v>451</v>
      </c>
      <c r="F984" s="27" t="s">
        <v>1233</v>
      </c>
      <c r="G984" s="39" t="s">
        <v>1174</v>
      </c>
      <c r="H984" s="40">
        <v>449818001</v>
      </c>
      <c r="I984" s="80">
        <v>0</v>
      </c>
      <c r="J984" s="46">
        <v>129.9</v>
      </c>
      <c r="K984" s="29">
        <f t="shared" si="70"/>
        <v>0</v>
      </c>
      <c r="L984" s="28">
        <f t="shared" si="72"/>
        <v>150.684</v>
      </c>
      <c r="M984" s="30">
        <f t="shared" si="73"/>
        <v>0</v>
      </c>
    </row>
    <row r="985" spans="1:13" x14ac:dyDescent="0.25">
      <c r="A985" s="26" t="s">
        <v>1461</v>
      </c>
      <c r="B985" s="25" t="s">
        <v>1413</v>
      </c>
      <c r="C985" s="26" t="str">
        <f t="shared" si="71"/>
        <v>05232</v>
      </c>
      <c r="D985" s="26">
        <v>2</v>
      </c>
      <c r="E985" s="75" t="s">
        <v>451</v>
      </c>
      <c r="F985" s="27" t="s">
        <v>1234</v>
      </c>
      <c r="G985" s="39" t="s">
        <v>1175</v>
      </c>
      <c r="H985" s="40">
        <v>449818002</v>
      </c>
      <c r="I985" s="80">
        <v>0</v>
      </c>
      <c r="J985" s="46">
        <v>129.9</v>
      </c>
      <c r="K985" s="29">
        <f t="shared" si="70"/>
        <v>0</v>
      </c>
      <c r="L985" s="28">
        <f t="shared" si="72"/>
        <v>150.684</v>
      </c>
      <c r="M985" s="30">
        <f t="shared" si="73"/>
        <v>0</v>
      </c>
    </row>
    <row r="986" spans="1:13" x14ac:dyDescent="0.25">
      <c r="A986" s="26" t="s">
        <v>1461</v>
      </c>
      <c r="B986" s="25" t="s">
        <v>1413</v>
      </c>
      <c r="C986" s="26" t="str">
        <f t="shared" si="71"/>
        <v>05232</v>
      </c>
      <c r="D986" s="26">
        <v>3</v>
      </c>
      <c r="E986" s="75" t="s">
        <v>451</v>
      </c>
      <c r="F986" s="27" t="s">
        <v>1235</v>
      </c>
      <c r="G986" s="39" t="s">
        <v>1176</v>
      </c>
      <c r="H986" s="40">
        <v>449818003</v>
      </c>
      <c r="I986" s="80">
        <v>0</v>
      </c>
      <c r="J986" s="46">
        <v>129.9</v>
      </c>
      <c r="K986" s="29">
        <f t="shared" si="70"/>
        <v>0</v>
      </c>
      <c r="L986" s="28">
        <f t="shared" si="72"/>
        <v>150.684</v>
      </c>
      <c r="M986" s="30">
        <f t="shared" si="73"/>
        <v>0</v>
      </c>
    </row>
    <row r="987" spans="1:13" x14ac:dyDescent="0.25">
      <c r="A987" s="26" t="s">
        <v>1461</v>
      </c>
      <c r="B987" s="25" t="s">
        <v>1413</v>
      </c>
      <c r="C987" s="26" t="str">
        <f t="shared" si="71"/>
        <v>05232</v>
      </c>
      <c r="D987" s="26">
        <v>4</v>
      </c>
      <c r="E987" s="75" t="s">
        <v>451</v>
      </c>
      <c r="F987" s="27" t="s">
        <v>1236</v>
      </c>
      <c r="G987" s="39" t="s">
        <v>1177</v>
      </c>
      <c r="H987" s="40">
        <v>449818004</v>
      </c>
      <c r="I987" s="80">
        <v>0</v>
      </c>
      <c r="J987" s="46">
        <v>129.9</v>
      </c>
      <c r="K987" s="29">
        <f t="shared" si="70"/>
        <v>0</v>
      </c>
      <c r="L987" s="28">
        <f t="shared" si="72"/>
        <v>150.684</v>
      </c>
      <c r="M987" s="30">
        <f t="shared" si="73"/>
        <v>0</v>
      </c>
    </row>
    <row r="988" spans="1:13" x14ac:dyDescent="0.25">
      <c r="A988" s="26" t="s">
        <v>1461</v>
      </c>
      <c r="B988" s="25" t="s">
        <v>1413</v>
      </c>
      <c r="C988" s="26" t="str">
        <f t="shared" si="71"/>
        <v>05102</v>
      </c>
      <c r="D988" s="26">
        <v>1</v>
      </c>
      <c r="E988" s="75" t="s">
        <v>454</v>
      </c>
      <c r="F988" s="27" t="s">
        <v>1233</v>
      </c>
      <c r="G988" s="39" t="s">
        <v>1170</v>
      </c>
      <c r="H988" s="40">
        <v>449817001</v>
      </c>
      <c r="I988" s="80">
        <v>0</v>
      </c>
      <c r="J988" s="46">
        <v>129.9</v>
      </c>
      <c r="K988" s="29">
        <f t="shared" si="70"/>
        <v>0</v>
      </c>
      <c r="L988" s="28">
        <f t="shared" si="72"/>
        <v>150.684</v>
      </c>
      <c r="M988" s="30">
        <f t="shared" si="73"/>
        <v>0</v>
      </c>
    </row>
    <row r="989" spans="1:13" x14ac:dyDescent="0.25">
      <c r="A989" s="26" t="s">
        <v>1461</v>
      </c>
      <c r="B989" s="25" t="s">
        <v>1413</v>
      </c>
      <c r="C989" s="26" t="str">
        <f t="shared" si="71"/>
        <v>05102</v>
      </c>
      <c r="D989" s="26">
        <v>2</v>
      </c>
      <c r="E989" s="75" t="s">
        <v>454</v>
      </c>
      <c r="F989" s="27" t="s">
        <v>1234</v>
      </c>
      <c r="G989" s="39" t="s">
        <v>1171</v>
      </c>
      <c r="H989" s="40">
        <v>449817002</v>
      </c>
      <c r="I989" s="80">
        <v>0</v>
      </c>
      <c r="J989" s="46">
        <v>129.9</v>
      </c>
      <c r="K989" s="29">
        <f t="shared" si="70"/>
        <v>0</v>
      </c>
      <c r="L989" s="28">
        <f t="shared" si="72"/>
        <v>150.684</v>
      </c>
      <c r="M989" s="30">
        <f t="shared" si="73"/>
        <v>0</v>
      </c>
    </row>
    <row r="990" spans="1:13" x14ac:dyDescent="0.25">
      <c r="A990" s="26" t="s">
        <v>1461</v>
      </c>
      <c r="B990" s="25" t="s">
        <v>1413</v>
      </c>
      <c r="C990" s="26" t="str">
        <f t="shared" si="71"/>
        <v>05102</v>
      </c>
      <c r="D990" s="26">
        <v>3</v>
      </c>
      <c r="E990" s="75" t="s">
        <v>454</v>
      </c>
      <c r="F990" s="27" t="s">
        <v>1235</v>
      </c>
      <c r="G990" s="39" t="s">
        <v>1172</v>
      </c>
      <c r="H990" s="40">
        <v>449817003</v>
      </c>
      <c r="I990" s="80">
        <v>0</v>
      </c>
      <c r="J990" s="46">
        <v>129.9</v>
      </c>
      <c r="K990" s="29">
        <f t="shared" si="70"/>
        <v>0</v>
      </c>
      <c r="L990" s="28">
        <f t="shared" si="72"/>
        <v>150.684</v>
      </c>
      <c r="M990" s="30">
        <f t="shared" si="73"/>
        <v>0</v>
      </c>
    </row>
    <row r="991" spans="1:13" x14ac:dyDescent="0.25">
      <c r="A991" s="26" t="s">
        <v>1461</v>
      </c>
      <c r="B991" s="25" t="s">
        <v>1413</v>
      </c>
      <c r="C991" s="26" t="str">
        <f t="shared" si="71"/>
        <v>05102</v>
      </c>
      <c r="D991" s="26">
        <v>4</v>
      </c>
      <c r="E991" s="75" t="s">
        <v>454</v>
      </c>
      <c r="F991" s="27" t="s">
        <v>1236</v>
      </c>
      <c r="G991" s="39" t="s">
        <v>1173</v>
      </c>
      <c r="H991" s="40">
        <v>449817004</v>
      </c>
      <c r="I991" s="80">
        <v>0</v>
      </c>
      <c r="J991" s="46">
        <v>129.9</v>
      </c>
      <c r="K991" s="29">
        <f t="shared" si="70"/>
        <v>0</v>
      </c>
      <c r="L991" s="28">
        <f t="shared" si="72"/>
        <v>150.684</v>
      </c>
      <c r="M991" s="30">
        <f t="shared" si="73"/>
        <v>0</v>
      </c>
    </row>
    <row r="992" spans="1:13" x14ac:dyDescent="0.25">
      <c r="A992" s="26" t="s">
        <v>1461</v>
      </c>
      <c r="B992" s="25" t="s">
        <v>1413</v>
      </c>
      <c r="C992" s="26" t="str">
        <f t="shared" si="71"/>
        <v>C5106</v>
      </c>
      <c r="D992" s="26">
        <v>1</v>
      </c>
      <c r="E992" s="75" t="s">
        <v>1299</v>
      </c>
      <c r="F992" s="27" t="s">
        <v>1233</v>
      </c>
      <c r="G992" s="39" t="s">
        <v>1178</v>
      </c>
      <c r="H992" s="40">
        <v>449819001</v>
      </c>
      <c r="I992" s="80">
        <v>0</v>
      </c>
      <c r="J992" s="46">
        <v>129.9</v>
      </c>
      <c r="K992" s="29">
        <f t="shared" si="70"/>
        <v>0</v>
      </c>
      <c r="L992" s="28">
        <f t="shared" si="72"/>
        <v>150.684</v>
      </c>
      <c r="M992" s="30">
        <f t="shared" si="73"/>
        <v>0</v>
      </c>
    </row>
    <row r="993" spans="1:13" x14ac:dyDescent="0.25">
      <c r="A993" s="26" t="s">
        <v>1461</v>
      </c>
      <c r="B993" s="25" t="s">
        <v>1413</v>
      </c>
      <c r="C993" s="26" t="str">
        <f t="shared" si="71"/>
        <v>C5106</v>
      </c>
      <c r="D993" s="26">
        <v>2</v>
      </c>
      <c r="E993" s="75" t="s">
        <v>1299</v>
      </c>
      <c r="F993" s="27" t="s">
        <v>1234</v>
      </c>
      <c r="G993" s="39" t="s">
        <v>1179</v>
      </c>
      <c r="H993" s="40">
        <v>449819002</v>
      </c>
      <c r="I993" s="80">
        <v>0</v>
      </c>
      <c r="J993" s="46">
        <v>129.9</v>
      </c>
      <c r="K993" s="29">
        <f t="shared" si="70"/>
        <v>0</v>
      </c>
      <c r="L993" s="28">
        <f t="shared" si="72"/>
        <v>150.684</v>
      </c>
      <c r="M993" s="30">
        <f t="shared" si="73"/>
        <v>0</v>
      </c>
    </row>
    <row r="994" spans="1:13" x14ac:dyDescent="0.25">
      <c r="A994" s="26" t="s">
        <v>1461</v>
      </c>
      <c r="B994" s="25" t="s">
        <v>1413</v>
      </c>
      <c r="C994" s="26" t="str">
        <f t="shared" si="71"/>
        <v>C5106</v>
      </c>
      <c r="D994" s="26">
        <v>3</v>
      </c>
      <c r="E994" s="75" t="s">
        <v>1299</v>
      </c>
      <c r="F994" s="27" t="s">
        <v>1235</v>
      </c>
      <c r="G994" s="39" t="s">
        <v>1180</v>
      </c>
      <c r="H994" s="40">
        <v>449819003</v>
      </c>
      <c r="I994" s="80">
        <v>0</v>
      </c>
      <c r="J994" s="46">
        <v>129.9</v>
      </c>
      <c r="K994" s="29">
        <f t="shared" si="70"/>
        <v>0</v>
      </c>
      <c r="L994" s="28">
        <f t="shared" si="72"/>
        <v>150.684</v>
      </c>
      <c r="M994" s="30">
        <f t="shared" si="73"/>
        <v>0</v>
      </c>
    </row>
    <row r="995" spans="1:13" x14ac:dyDescent="0.25">
      <c r="A995" s="26" t="s">
        <v>1461</v>
      </c>
      <c r="B995" s="25" t="s">
        <v>1413</v>
      </c>
      <c r="C995" s="26" t="str">
        <f t="shared" si="71"/>
        <v>C5106</v>
      </c>
      <c r="D995" s="26">
        <v>4</v>
      </c>
      <c r="E995" s="75" t="s">
        <v>1299</v>
      </c>
      <c r="F995" s="27" t="s">
        <v>1236</v>
      </c>
      <c r="G995" s="39" t="s">
        <v>1181</v>
      </c>
      <c r="H995" s="40">
        <v>449819004</v>
      </c>
      <c r="I995" s="80">
        <v>0</v>
      </c>
      <c r="J995" s="46">
        <v>129.9</v>
      </c>
      <c r="K995" s="29">
        <f t="shared" si="70"/>
        <v>0</v>
      </c>
      <c r="L995" s="28">
        <f t="shared" si="72"/>
        <v>150.684</v>
      </c>
      <c r="M995" s="30">
        <f t="shared" si="73"/>
        <v>0</v>
      </c>
    </row>
    <row r="996" spans="1:13" x14ac:dyDescent="0.25">
      <c r="A996" s="26" t="s">
        <v>1461</v>
      </c>
      <c r="B996" s="25" t="s">
        <v>1413</v>
      </c>
      <c r="C996" s="26" t="str">
        <f t="shared" si="71"/>
        <v>J3105</v>
      </c>
      <c r="D996" s="26">
        <v>1</v>
      </c>
      <c r="E996" s="75" t="s">
        <v>814</v>
      </c>
      <c r="F996" s="27" t="s">
        <v>1233</v>
      </c>
      <c r="G996" s="39" t="s">
        <v>1182</v>
      </c>
      <c r="H996" s="40">
        <v>449821001</v>
      </c>
      <c r="I996" s="80">
        <v>0</v>
      </c>
      <c r="J996" s="46">
        <v>129.9</v>
      </c>
      <c r="K996" s="29">
        <f t="shared" si="70"/>
        <v>0</v>
      </c>
      <c r="L996" s="28">
        <f t="shared" si="72"/>
        <v>150.684</v>
      </c>
      <c r="M996" s="30">
        <f t="shared" si="73"/>
        <v>0</v>
      </c>
    </row>
    <row r="997" spans="1:13" x14ac:dyDescent="0.25">
      <c r="A997" s="26" t="s">
        <v>1461</v>
      </c>
      <c r="B997" s="25" t="s">
        <v>1413</v>
      </c>
      <c r="C997" s="26" t="str">
        <f t="shared" si="71"/>
        <v>J3105</v>
      </c>
      <c r="D997" s="26">
        <v>2</v>
      </c>
      <c r="E997" s="75" t="s">
        <v>814</v>
      </c>
      <c r="F997" s="27" t="s">
        <v>1234</v>
      </c>
      <c r="G997" s="39" t="s">
        <v>1183</v>
      </c>
      <c r="H997" s="40">
        <v>449821002</v>
      </c>
      <c r="I997" s="80">
        <v>0</v>
      </c>
      <c r="J997" s="46">
        <v>129.9</v>
      </c>
      <c r="K997" s="29">
        <f t="shared" si="70"/>
        <v>0</v>
      </c>
      <c r="L997" s="28">
        <f t="shared" si="72"/>
        <v>150.684</v>
      </c>
      <c r="M997" s="30">
        <f t="shared" si="73"/>
        <v>0</v>
      </c>
    </row>
    <row r="998" spans="1:13" x14ac:dyDescent="0.25">
      <c r="A998" s="26" t="s">
        <v>1461</v>
      </c>
      <c r="B998" s="25" t="s">
        <v>1413</v>
      </c>
      <c r="C998" s="26" t="str">
        <f t="shared" si="71"/>
        <v>J3105</v>
      </c>
      <c r="D998" s="26">
        <v>3</v>
      </c>
      <c r="E998" s="75" t="s">
        <v>814</v>
      </c>
      <c r="F998" s="27" t="s">
        <v>1235</v>
      </c>
      <c r="G998" s="39" t="s">
        <v>1184</v>
      </c>
      <c r="H998" s="40">
        <v>449821003</v>
      </c>
      <c r="I998" s="80">
        <v>0</v>
      </c>
      <c r="J998" s="46">
        <v>129.9</v>
      </c>
      <c r="K998" s="29">
        <f t="shared" si="70"/>
        <v>0</v>
      </c>
      <c r="L998" s="28">
        <f t="shared" si="72"/>
        <v>150.684</v>
      </c>
      <c r="M998" s="30">
        <f t="shared" si="73"/>
        <v>0</v>
      </c>
    </row>
    <row r="999" spans="1:13" x14ac:dyDescent="0.25">
      <c r="A999" s="26" t="s">
        <v>1461</v>
      </c>
      <c r="B999" s="25" t="s">
        <v>1413</v>
      </c>
      <c r="C999" s="26" t="str">
        <f t="shared" si="71"/>
        <v>J3105</v>
      </c>
      <c r="D999" s="26">
        <v>4</v>
      </c>
      <c r="E999" s="75" t="s">
        <v>814</v>
      </c>
      <c r="F999" s="27" t="s">
        <v>1236</v>
      </c>
      <c r="G999" s="39" t="s">
        <v>1185</v>
      </c>
      <c r="H999" s="40">
        <v>449821004</v>
      </c>
      <c r="I999" s="80">
        <v>0</v>
      </c>
      <c r="J999" s="46">
        <v>129.9</v>
      </c>
      <c r="K999" s="29">
        <f t="shared" si="70"/>
        <v>0</v>
      </c>
      <c r="L999" s="28">
        <f t="shared" si="72"/>
        <v>150.684</v>
      </c>
      <c r="M999" s="30">
        <f t="shared" si="73"/>
        <v>0</v>
      </c>
    </row>
    <row r="1000" spans="1:13" x14ac:dyDescent="0.25">
      <c r="A1000" s="26" t="s">
        <v>1461</v>
      </c>
      <c r="B1000" s="25" t="s">
        <v>1413</v>
      </c>
      <c r="C1000" s="26" t="str">
        <f t="shared" si="71"/>
        <v>L5813</v>
      </c>
      <c r="D1000" s="26">
        <v>1</v>
      </c>
      <c r="E1000" s="75" t="s">
        <v>731</v>
      </c>
      <c r="F1000" s="27" t="s">
        <v>1233</v>
      </c>
      <c r="G1000" s="39" t="s">
        <v>1186</v>
      </c>
      <c r="H1000" s="40">
        <v>449822001</v>
      </c>
      <c r="I1000" s="80">
        <v>0</v>
      </c>
      <c r="J1000" s="46">
        <v>129.9</v>
      </c>
      <c r="K1000" s="29">
        <f t="shared" si="70"/>
        <v>0</v>
      </c>
      <c r="L1000" s="28">
        <f t="shared" si="72"/>
        <v>150.684</v>
      </c>
      <c r="M1000" s="30">
        <f t="shared" si="73"/>
        <v>0</v>
      </c>
    </row>
    <row r="1001" spans="1:13" x14ac:dyDescent="0.25">
      <c r="A1001" s="26" t="s">
        <v>1461</v>
      </c>
      <c r="B1001" s="25" t="s">
        <v>1413</v>
      </c>
      <c r="C1001" s="26" t="str">
        <f t="shared" si="71"/>
        <v>L5813</v>
      </c>
      <c r="D1001" s="26">
        <v>2</v>
      </c>
      <c r="E1001" s="75" t="s">
        <v>731</v>
      </c>
      <c r="F1001" s="27" t="s">
        <v>1234</v>
      </c>
      <c r="G1001" s="39" t="s">
        <v>1187</v>
      </c>
      <c r="H1001" s="40">
        <v>449822002</v>
      </c>
      <c r="I1001" s="80">
        <v>0</v>
      </c>
      <c r="J1001" s="46">
        <v>129.9</v>
      </c>
      <c r="K1001" s="29">
        <f t="shared" si="70"/>
        <v>0</v>
      </c>
      <c r="L1001" s="28">
        <f t="shared" si="72"/>
        <v>150.684</v>
      </c>
      <c r="M1001" s="30">
        <f t="shared" si="73"/>
        <v>0</v>
      </c>
    </row>
    <row r="1002" spans="1:13" x14ac:dyDescent="0.25">
      <c r="A1002" s="26" t="s">
        <v>1461</v>
      </c>
      <c r="B1002" s="25" t="s">
        <v>1413</v>
      </c>
      <c r="C1002" s="26" t="str">
        <f t="shared" si="71"/>
        <v>L5813</v>
      </c>
      <c r="D1002" s="26">
        <v>3</v>
      </c>
      <c r="E1002" s="75" t="s">
        <v>731</v>
      </c>
      <c r="F1002" s="27" t="s">
        <v>1235</v>
      </c>
      <c r="G1002" s="39" t="s">
        <v>1188</v>
      </c>
      <c r="H1002" s="40">
        <v>449822003</v>
      </c>
      <c r="I1002" s="80">
        <v>0</v>
      </c>
      <c r="J1002" s="46">
        <v>129.9</v>
      </c>
      <c r="K1002" s="29">
        <f t="shared" si="70"/>
        <v>0</v>
      </c>
      <c r="L1002" s="28">
        <f t="shared" si="72"/>
        <v>150.684</v>
      </c>
      <c r="M1002" s="30">
        <f t="shared" si="73"/>
        <v>0</v>
      </c>
    </row>
    <row r="1003" spans="1:13" x14ac:dyDescent="0.25">
      <c r="A1003" s="26" t="s">
        <v>1461</v>
      </c>
      <c r="B1003" s="25" t="s">
        <v>1413</v>
      </c>
      <c r="C1003" s="26" t="str">
        <f t="shared" si="71"/>
        <v>L5813</v>
      </c>
      <c r="D1003" s="26">
        <v>4</v>
      </c>
      <c r="E1003" s="75" t="s">
        <v>731</v>
      </c>
      <c r="F1003" s="27" t="s">
        <v>1236</v>
      </c>
      <c r="G1003" s="39" t="s">
        <v>1189</v>
      </c>
      <c r="H1003" s="40">
        <v>449822004</v>
      </c>
      <c r="I1003" s="80">
        <v>0</v>
      </c>
      <c r="J1003" s="46">
        <v>129.9</v>
      </c>
      <c r="K1003" s="29">
        <f t="shared" si="70"/>
        <v>0</v>
      </c>
      <c r="L1003" s="28">
        <f t="shared" si="72"/>
        <v>150.684</v>
      </c>
      <c r="M1003" s="30">
        <f t="shared" si="73"/>
        <v>0</v>
      </c>
    </row>
    <row r="1004" spans="1:13" x14ac:dyDescent="0.25">
      <c r="A1004" s="26" t="s">
        <v>1462</v>
      </c>
      <c r="B1004" s="25" t="s">
        <v>1414</v>
      </c>
      <c r="C1004" s="26" t="str">
        <f t="shared" si="71"/>
        <v>00101</v>
      </c>
      <c r="D1004" s="26">
        <v>1</v>
      </c>
      <c r="E1004" s="75" t="s">
        <v>447</v>
      </c>
      <c r="F1004" s="27" t="s">
        <v>1237</v>
      </c>
      <c r="G1004" s="39" t="s">
        <v>1190</v>
      </c>
      <c r="H1004" s="40">
        <v>449843001</v>
      </c>
      <c r="I1004" s="80">
        <v>0</v>
      </c>
      <c r="J1004" s="46">
        <v>56.6</v>
      </c>
      <c r="K1004" s="29">
        <f t="shared" si="70"/>
        <v>0</v>
      </c>
      <c r="L1004" s="28">
        <f t="shared" si="72"/>
        <v>65.655999999999992</v>
      </c>
      <c r="M1004" s="30">
        <f t="shared" si="73"/>
        <v>0</v>
      </c>
    </row>
    <row r="1005" spans="1:13" x14ac:dyDescent="0.25">
      <c r="A1005" s="26" t="s">
        <v>1462</v>
      </c>
      <c r="B1005" s="25" t="s">
        <v>1414</v>
      </c>
      <c r="C1005" s="26" t="str">
        <f t="shared" si="71"/>
        <v>00101</v>
      </c>
      <c r="D1005" s="26">
        <v>2</v>
      </c>
      <c r="E1005" s="75" t="s">
        <v>447</v>
      </c>
      <c r="F1005" s="27" t="s">
        <v>1238</v>
      </c>
      <c r="G1005" s="39" t="s">
        <v>1191</v>
      </c>
      <c r="H1005" s="40">
        <v>449843002</v>
      </c>
      <c r="I1005" s="80">
        <v>0</v>
      </c>
      <c r="J1005" s="46">
        <v>56.6</v>
      </c>
      <c r="K1005" s="29">
        <f t="shared" si="70"/>
        <v>0</v>
      </c>
      <c r="L1005" s="28">
        <f t="shared" si="72"/>
        <v>65.655999999999992</v>
      </c>
      <c r="M1005" s="30">
        <f t="shared" si="73"/>
        <v>0</v>
      </c>
    </row>
    <row r="1006" spans="1:13" x14ac:dyDescent="0.25">
      <c r="A1006" s="26" t="s">
        <v>1462</v>
      </c>
      <c r="B1006" s="25" t="s">
        <v>1414</v>
      </c>
      <c r="C1006" s="26" t="str">
        <f t="shared" si="71"/>
        <v>00101</v>
      </c>
      <c r="D1006" s="26">
        <v>3</v>
      </c>
      <c r="E1006" s="75" t="s">
        <v>447</v>
      </c>
      <c r="F1006" s="27" t="s">
        <v>1239</v>
      </c>
      <c r="G1006" s="39" t="s">
        <v>1192</v>
      </c>
      <c r="H1006" s="40">
        <v>449843003</v>
      </c>
      <c r="I1006" s="80">
        <v>0</v>
      </c>
      <c r="J1006" s="46">
        <v>56.6</v>
      </c>
      <c r="K1006" s="29">
        <f t="shared" si="70"/>
        <v>0</v>
      </c>
      <c r="L1006" s="28">
        <f t="shared" si="72"/>
        <v>65.655999999999992</v>
      </c>
      <c r="M1006" s="30">
        <f t="shared" si="73"/>
        <v>0</v>
      </c>
    </row>
    <row r="1007" spans="1:13" x14ac:dyDescent="0.25">
      <c r="A1007" s="26" t="s">
        <v>1462</v>
      </c>
      <c r="B1007" s="25" t="s">
        <v>1414</v>
      </c>
      <c r="C1007" s="26" t="str">
        <f t="shared" si="71"/>
        <v>04000</v>
      </c>
      <c r="D1007" s="26">
        <v>1</v>
      </c>
      <c r="E1007" s="75" t="s">
        <v>668</v>
      </c>
      <c r="F1007" s="27" t="s">
        <v>1237</v>
      </c>
      <c r="G1007" s="39" t="s">
        <v>1193</v>
      </c>
      <c r="H1007" s="40">
        <v>449842001</v>
      </c>
      <c r="I1007" s="80">
        <v>0</v>
      </c>
      <c r="J1007" s="46">
        <v>56.6</v>
      </c>
      <c r="K1007" s="29">
        <f t="shared" si="70"/>
        <v>0</v>
      </c>
      <c r="L1007" s="28">
        <f t="shared" si="72"/>
        <v>65.655999999999992</v>
      </c>
      <c r="M1007" s="30">
        <f t="shared" si="73"/>
        <v>0</v>
      </c>
    </row>
    <row r="1008" spans="1:13" x14ac:dyDescent="0.25">
      <c r="A1008" s="26" t="s">
        <v>1462</v>
      </c>
      <c r="B1008" s="25" t="s">
        <v>1414</v>
      </c>
      <c r="C1008" s="26" t="str">
        <f t="shared" si="71"/>
        <v>04000</v>
      </c>
      <c r="D1008" s="26">
        <v>2</v>
      </c>
      <c r="E1008" s="75" t="s">
        <v>668</v>
      </c>
      <c r="F1008" s="27" t="s">
        <v>1238</v>
      </c>
      <c r="G1008" s="39" t="s">
        <v>1194</v>
      </c>
      <c r="H1008" s="40">
        <v>449842002</v>
      </c>
      <c r="I1008" s="80">
        <v>0</v>
      </c>
      <c r="J1008" s="46">
        <v>56.6</v>
      </c>
      <c r="K1008" s="29">
        <f t="shared" si="70"/>
        <v>0</v>
      </c>
      <c r="L1008" s="28">
        <f t="shared" si="72"/>
        <v>65.655999999999992</v>
      </c>
      <c r="M1008" s="30">
        <f t="shared" si="73"/>
        <v>0</v>
      </c>
    </row>
    <row r="1009" spans="1:13" x14ac:dyDescent="0.25">
      <c r="A1009" s="26" t="s">
        <v>1462</v>
      </c>
      <c r="B1009" s="25" t="s">
        <v>1414</v>
      </c>
      <c r="C1009" s="26" t="str">
        <f t="shared" si="71"/>
        <v>04000</v>
      </c>
      <c r="D1009" s="26">
        <v>3</v>
      </c>
      <c r="E1009" s="75" t="s">
        <v>668</v>
      </c>
      <c r="F1009" s="27" t="s">
        <v>1239</v>
      </c>
      <c r="G1009" s="39" t="s">
        <v>1195</v>
      </c>
      <c r="H1009" s="40">
        <v>449842003</v>
      </c>
      <c r="I1009" s="80">
        <v>0</v>
      </c>
      <c r="J1009" s="46">
        <v>56.6</v>
      </c>
      <c r="K1009" s="29">
        <f t="shared" si="70"/>
        <v>0</v>
      </c>
      <c r="L1009" s="28">
        <f t="shared" si="72"/>
        <v>65.655999999999992</v>
      </c>
      <c r="M1009" s="30">
        <f t="shared" si="73"/>
        <v>0</v>
      </c>
    </row>
    <row r="1010" spans="1:13" x14ac:dyDescent="0.25">
      <c r="A1010" s="26" t="s">
        <v>1462</v>
      </c>
      <c r="B1010" s="25" t="s">
        <v>1414</v>
      </c>
      <c r="C1010" s="26" t="str">
        <f t="shared" si="71"/>
        <v>05264</v>
      </c>
      <c r="D1010" s="26">
        <v>1</v>
      </c>
      <c r="E1010" s="75" t="s">
        <v>451</v>
      </c>
      <c r="F1010" s="27" t="s">
        <v>1237</v>
      </c>
      <c r="G1010" s="39" t="s">
        <v>1492</v>
      </c>
      <c r="H1010" s="40">
        <v>449840001</v>
      </c>
      <c r="I1010" s="80">
        <v>0</v>
      </c>
      <c r="J1010" s="46">
        <v>56.6</v>
      </c>
      <c r="K1010" s="29">
        <f t="shared" si="70"/>
        <v>0</v>
      </c>
      <c r="L1010" s="28">
        <f t="shared" si="72"/>
        <v>65.655999999999992</v>
      </c>
      <c r="M1010" s="30">
        <f t="shared" si="73"/>
        <v>0</v>
      </c>
    </row>
    <row r="1011" spans="1:13" x14ac:dyDescent="0.25">
      <c r="A1011" s="26" t="s">
        <v>1462</v>
      </c>
      <c r="B1011" s="25" t="s">
        <v>1414</v>
      </c>
      <c r="C1011" s="26" t="str">
        <f t="shared" si="71"/>
        <v>05264</v>
      </c>
      <c r="D1011" s="26">
        <v>2</v>
      </c>
      <c r="E1011" s="75" t="s">
        <v>451</v>
      </c>
      <c r="F1011" s="27" t="s">
        <v>1238</v>
      </c>
      <c r="G1011" s="39" t="s">
        <v>1493</v>
      </c>
      <c r="H1011" s="40">
        <v>449840002</v>
      </c>
      <c r="I1011" s="80">
        <v>0</v>
      </c>
      <c r="J1011" s="46">
        <v>56.6</v>
      </c>
      <c r="K1011" s="29">
        <f t="shared" si="70"/>
        <v>0</v>
      </c>
      <c r="L1011" s="28">
        <f t="shared" si="72"/>
        <v>65.655999999999992</v>
      </c>
      <c r="M1011" s="30">
        <f t="shared" si="73"/>
        <v>0</v>
      </c>
    </row>
    <row r="1012" spans="1:13" x14ac:dyDescent="0.25">
      <c r="A1012" s="26" t="s">
        <v>1462</v>
      </c>
      <c r="B1012" s="25" t="s">
        <v>1414</v>
      </c>
      <c r="C1012" s="26" t="str">
        <f t="shared" si="71"/>
        <v>05264</v>
      </c>
      <c r="D1012" s="26">
        <v>3</v>
      </c>
      <c r="E1012" s="75" t="s">
        <v>451</v>
      </c>
      <c r="F1012" s="27" t="s">
        <v>1239</v>
      </c>
      <c r="G1012" s="39" t="s">
        <v>1494</v>
      </c>
      <c r="H1012" s="40">
        <v>449840003</v>
      </c>
      <c r="I1012" s="80">
        <v>0</v>
      </c>
      <c r="J1012" s="46">
        <v>56.6</v>
      </c>
      <c r="K1012" s="29">
        <f t="shared" si="70"/>
        <v>0</v>
      </c>
      <c r="L1012" s="28">
        <f t="shared" si="72"/>
        <v>65.655999999999992</v>
      </c>
      <c r="M1012" s="30">
        <f t="shared" si="73"/>
        <v>0</v>
      </c>
    </row>
    <row r="1013" spans="1:13" x14ac:dyDescent="0.25">
      <c r="A1013" s="26" t="s">
        <v>1462</v>
      </c>
      <c r="B1013" s="25" t="s">
        <v>1414</v>
      </c>
      <c r="C1013" s="26" t="str">
        <f t="shared" si="71"/>
        <v>05172</v>
      </c>
      <c r="D1013" s="26">
        <v>1</v>
      </c>
      <c r="E1013" s="75" t="s">
        <v>454</v>
      </c>
      <c r="F1013" s="27" t="s">
        <v>1237</v>
      </c>
      <c r="G1013" s="39" t="s">
        <v>1495</v>
      </c>
      <c r="H1013" s="40">
        <v>449841001</v>
      </c>
      <c r="I1013" s="80">
        <v>0</v>
      </c>
      <c r="J1013" s="46">
        <v>56.6</v>
      </c>
      <c r="K1013" s="29">
        <f t="shared" si="70"/>
        <v>0</v>
      </c>
      <c r="L1013" s="28">
        <f t="shared" si="72"/>
        <v>65.655999999999992</v>
      </c>
      <c r="M1013" s="30">
        <f t="shared" si="73"/>
        <v>0</v>
      </c>
    </row>
    <row r="1014" spans="1:13" x14ac:dyDescent="0.25">
      <c r="A1014" s="26" t="s">
        <v>1462</v>
      </c>
      <c r="B1014" s="25" t="s">
        <v>1414</v>
      </c>
      <c r="C1014" s="26" t="str">
        <f t="shared" si="71"/>
        <v>05172</v>
      </c>
      <c r="D1014" s="26">
        <v>2</v>
      </c>
      <c r="E1014" s="75" t="s">
        <v>454</v>
      </c>
      <c r="F1014" s="27" t="s">
        <v>1238</v>
      </c>
      <c r="G1014" s="39" t="s">
        <v>1496</v>
      </c>
      <c r="H1014" s="40">
        <v>449841002</v>
      </c>
      <c r="I1014" s="80">
        <v>0</v>
      </c>
      <c r="J1014" s="46">
        <v>56.6</v>
      </c>
      <c r="K1014" s="29">
        <f t="shared" si="70"/>
        <v>0</v>
      </c>
      <c r="L1014" s="28">
        <f t="shared" si="72"/>
        <v>65.655999999999992</v>
      </c>
      <c r="M1014" s="30">
        <f t="shared" si="73"/>
        <v>0</v>
      </c>
    </row>
    <row r="1015" spans="1:13" x14ac:dyDescent="0.25">
      <c r="A1015" s="26" t="s">
        <v>1462</v>
      </c>
      <c r="B1015" s="25" t="s">
        <v>1414</v>
      </c>
      <c r="C1015" s="26" t="str">
        <f t="shared" si="71"/>
        <v>05172</v>
      </c>
      <c r="D1015" s="26">
        <v>3</v>
      </c>
      <c r="E1015" s="75" t="s">
        <v>454</v>
      </c>
      <c r="F1015" s="27" t="s">
        <v>1239</v>
      </c>
      <c r="G1015" s="39" t="s">
        <v>1497</v>
      </c>
      <c r="H1015" s="40">
        <v>449841003</v>
      </c>
      <c r="I1015" s="80">
        <v>0</v>
      </c>
      <c r="J1015" s="46">
        <v>56.6</v>
      </c>
      <c r="K1015" s="29">
        <f t="shared" si="70"/>
        <v>0</v>
      </c>
      <c r="L1015" s="28">
        <f t="shared" si="72"/>
        <v>65.655999999999992</v>
      </c>
      <c r="M1015" s="30">
        <f t="shared" si="73"/>
        <v>0</v>
      </c>
    </row>
    <row r="1016" spans="1:13" x14ac:dyDescent="0.25">
      <c r="A1016" s="26" t="s">
        <v>1462</v>
      </c>
      <c r="B1016" s="25" t="s">
        <v>1414</v>
      </c>
      <c r="C1016" s="26" t="str">
        <f t="shared" si="71"/>
        <v>05508</v>
      </c>
      <c r="D1016" s="26">
        <v>1</v>
      </c>
      <c r="E1016" s="75" t="s">
        <v>455</v>
      </c>
      <c r="F1016" s="27" t="s">
        <v>1237</v>
      </c>
      <c r="G1016" s="39" t="s">
        <v>1199</v>
      </c>
      <c r="H1016" s="40">
        <v>449839001</v>
      </c>
      <c r="I1016" s="80">
        <v>0</v>
      </c>
      <c r="J1016" s="46">
        <v>56.6</v>
      </c>
      <c r="K1016" s="29">
        <f t="shared" si="70"/>
        <v>0</v>
      </c>
      <c r="L1016" s="28">
        <f t="shared" si="72"/>
        <v>65.655999999999992</v>
      </c>
      <c r="M1016" s="30">
        <f t="shared" si="73"/>
        <v>0</v>
      </c>
    </row>
    <row r="1017" spans="1:13" x14ac:dyDescent="0.25">
      <c r="A1017" s="26" t="s">
        <v>1462</v>
      </c>
      <c r="B1017" s="25" t="s">
        <v>1414</v>
      </c>
      <c r="C1017" s="26" t="str">
        <f t="shared" si="71"/>
        <v>05508</v>
      </c>
      <c r="D1017" s="26">
        <v>2</v>
      </c>
      <c r="E1017" s="75" t="s">
        <v>455</v>
      </c>
      <c r="F1017" s="27" t="s">
        <v>1238</v>
      </c>
      <c r="G1017" s="39" t="s">
        <v>1200</v>
      </c>
      <c r="H1017" s="40">
        <v>449839002</v>
      </c>
      <c r="I1017" s="80">
        <v>0</v>
      </c>
      <c r="J1017" s="46">
        <v>56.6</v>
      </c>
      <c r="K1017" s="29">
        <f t="shared" si="70"/>
        <v>0</v>
      </c>
      <c r="L1017" s="28">
        <f t="shared" si="72"/>
        <v>65.655999999999992</v>
      </c>
      <c r="M1017" s="30">
        <f t="shared" si="73"/>
        <v>0</v>
      </c>
    </row>
    <row r="1018" spans="1:13" x14ac:dyDescent="0.25">
      <c r="A1018" s="26" t="s">
        <v>1462</v>
      </c>
      <c r="B1018" s="25" t="s">
        <v>1414</v>
      </c>
      <c r="C1018" s="26" t="str">
        <f t="shared" si="71"/>
        <v>05508</v>
      </c>
      <c r="D1018" s="26">
        <v>3</v>
      </c>
      <c r="E1018" s="75" t="s">
        <v>455</v>
      </c>
      <c r="F1018" s="27" t="s">
        <v>1239</v>
      </c>
      <c r="G1018" s="39" t="s">
        <v>1201</v>
      </c>
      <c r="H1018" s="40">
        <v>449839003</v>
      </c>
      <c r="I1018" s="80">
        <v>0</v>
      </c>
      <c r="J1018" s="46">
        <v>56.6</v>
      </c>
      <c r="K1018" s="29">
        <f t="shared" si="70"/>
        <v>0</v>
      </c>
      <c r="L1018" s="28">
        <f t="shared" si="72"/>
        <v>65.655999999999992</v>
      </c>
      <c r="M1018" s="30">
        <f t="shared" si="73"/>
        <v>0</v>
      </c>
    </row>
    <row r="1019" spans="1:13" x14ac:dyDescent="0.25">
      <c r="A1019" s="26" t="s">
        <v>1463</v>
      </c>
      <c r="B1019" s="25" t="s">
        <v>1364</v>
      </c>
      <c r="C1019" s="26" t="str">
        <f t="shared" si="71"/>
        <v>00101</v>
      </c>
      <c r="D1019" s="26">
        <v>1</v>
      </c>
      <c r="E1019" s="75" t="s">
        <v>447</v>
      </c>
      <c r="F1019" s="27" t="s">
        <v>1237</v>
      </c>
      <c r="G1019" s="39" t="s">
        <v>1205</v>
      </c>
      <c r="H1019" s="40">
        <v>454406001</v>
      </c>
      <c r="I1019" s="80">
        <v>0</v>
      </c>
      <c r="J1019" s="46">
        <v>68.400000000000006</v>
      </c>
      <c r="K1019" s="29">
        <f t="shared" si="70"/>
        <v>0</v>
      </c>
      <c r="L1019" s="28">
        <f t="shared" si="72"/>
        <v>79.343999999999994</v>
      </c>
      <c r="M1019" s="30">
        <f t="shared" si="73"/>
        <v>0</v>
      </c>
    </row>
    <row r="1020" spans="1:13" x14ac:dyDescent="0.25">
      <c r="A1020" s="26" t="s">
        <v>1463</v>
      </c>
      <c r="B1020" s="25" t="s">
        <v>1364</v>
      </c>
      <c r="C1020" s="26" t="str">
        <f t="shared" si="71"/>
        <v>00101</v>
      </c>
      <c r="D1020" s="26">
        <v>2</v>
      </c>
      <c r="E1020" s="75" t="s">
        <v>447</v>
      </c>
      <c r="F1020" s="27" t="s">
        <v>1238</v>
      </c>
      <c r="G1020" s="39" t="s">
        <v>1206</v>
      </c>
      <c r="H1020" s="40">
        <v>454406002</v>
      </c>
      <c r="I1020" s="80">
        <v>0</v>
      </c>
      <c r="J1020" s="46">
        <v>68.400000000000006</v>
      </c>
      <c r="K1020" s="29">
        <f t="shared" si="70"/>
        <v>0</v>
      </c>
      <c r="L1020" s="28">
        <f t="shared" si="72"/>
        <v>79.343999999999994</v>
      </c>
      <c r="M1020" s="30">
        <f t="shared" si="73"/>
        <v>0</v>
      </c>
    </row>
    <row r="1021" spans="1:13" x14ac:dyDescent="0.25">
      <c r="A1021" s="26" t="s">
        <v>1463</v>
      </c>
      <c r="B1021" s="25" t="s">
        <v>1364</v>
      </c>
      <c r="C1021" s="26" t="str">
        <f t="shared" si="71"/>
        <v>00101</v>
      </c>
      <c r="D1021" s="26">
        <v>3</v>
      </c>
      <c r="E1021" s="75" t="s">
        <v>447</v>
      </c>
      <c r="F1021" s="27" t="s">
        <v>1239</v>
      </c>
      <c r="G1021" s="39" t="s">
        <v>1207</v>
      </c>
      <c r="H1021" s="40">
        <v>454406003</v>
      </c>
      <c r="I1021" s="80">
        <v>0</v>
      </c>
      <c r="J1021" s="46">
        <v>68.400000000000006</v>
      </c>
      <c r="K1021" s="29">
        <f t="shared" si="70"/>
        <v>0</v>
      </c>
      <c r="L1021" s="28">
        <f t="shared" si="72"/>
        <v>79.343999999999994</v>
      </c>
      <c r="M1021" s="30">
        <f t="shared" si="73"/>
        <v>0</v>
      </c>
    </row>
    <row r="1022" spans="1:13" x14ac:dyDescent="0.25">
      <c r="A1022" s="26" t="s">
        <v>1463</v>
      </c>
      <c r="B1022" s="25" t="s">
        <v>1364</v>
      </c>
      <c r="C1022" s="26" t="str">
        <f t="shared" si="71"/>
        <v>04000</v>
      </c>
      <c r="D1022" s="26">
        <v>1</v>
      </c>
      <c r="E1022" s="75" t="s">
        <v>668</v>
      </c>
      <c r="F1022" s="27" t="s">
        <v>1237</v>
      </c>
      <c r="G1022" s="39" t="s">
        <v>1208</v>
      </c>
      <c r="H1022" s="40">
        <v>449847001</v>
      </c>
      <c r="I1022" s="80">
        <v>0</v>
      </c>
      <c r="J1022" s="46">
        <v>68.400000000000006</v>
      </c>
      <c r="K1022" s="29">
        <f t="shared" si="70"/>
        <v>0</v>
      </c>
      <c r="L1022" s="28">
        <f t="shared" si="72"/>
        <v>79.343999999999994</v>
      </c>
      <c r="M1022" s="30">
        <f t="shared" si="73"/>
        <v>0</v>
      </c>
    </row>
    <row r="1023" spans="1:13" x14ac:dyDescent="0.25">
      <c r="A1023" s="26" t="s">
        <v>1463</v>
      </c>
      <c r="B1023" s="25" t="s">
        <v>1364</v>
      </c>
      <c r="C1023" s="26" t="str">
        <f t="shared" si="71"/>
        <v>04000</v>
      </c>
      <c r="D1023" s="26">
        <v>2</v>
      </c>
      <c r="E1023" s="75" t="s">
        <v>668</v>
      </c>
      <c r="F1023" s="27" t="s">
        <v>1238</v>
      </c>
      <c r="G1023" s="39" t="s">
        <v>1209</v>
      </c>
      <c r="H1023" s="40">
        <v>449847002</v>
      </c>
      <c r="I1023" s="80">
        <v>0</v>
      </c>
      <c r="J1023" s="46">
        <v>68.400000000000006</v>
      </c>
      <c r="K1023" s="29">
        <f t="shared" si="70"/>
        <v>0</v>
      </c>
      <c r="L1023" s="28">
        <f t="shared" si="72"/>
        <v>79.343999999999994</v>
      </c>
      <c r="M1023" s="30">
        <f t="shared" si="73"/>
        <v>0</v>
      </c>
    </row>
    <row r="1024" spans="1:13" x14ac:dyDescent="0.25">
      <c r="A1024" s="26" t="s">
        <v>1463</v>
      </c>
      <c r="B1024" s="25" t="s">
        <v>1364</v>
      </c>
      <c r="C1024" s="26" t="str">
        <f t="shared" si="71"/>
        <v>04000</v>
      </c>
      <c r="D1024" s="26">
        <v>3</v>
      </c>
      <c r="E1024" s="75" t="s">
        <v>668</v>
      </c>
      <c r="F1024" s="27" t="s">
        <v>1239</v>
      </c>
      <c r="G1024" s="39" t="s">
        <v>1210</v>
      </c>
      <c r="H1024" s="40">
        <v>449847003</v>
      </c>
      <c r="I1024" s="80">
        <v>0</v>
      </c>
      <c r="J1024" s="46">
        <v>68.400000000000006</v>
      </c>
      <c r="K1024" s="29">
        <f t="shared" si="70"/>
        <v>0</v>
      </c>
      <c r="L1024" s="28">
        <f t="shared" si="72"/>
        <v>79.343999999999994</v>
      </c>
      <c r="M1024" s="30">
        <f t="shared" si="73"/>
        <v>0</v>
      </c>
    </row>
    <row r="1025" spans="1:13" x14ac:dyDescent="0.25">
      <c r="A1025" s="26" t="s">
        <v>1463</v>
      </c>
      <c r="B1025" s="25" t="s">
        <v>1364</v>
      </c>
      <c r="C1025" s="26" t="str">
        <f t="shared" si="71"/>
        <v>05264</v>
      </c>
      <c r="D1025" s="26">
        <v>1</v>
      </c>
      <c r="E1025" s="75" t="s">
        <v>451</v>
      </c>
      <c r="F1025" s="27" t="s">
        <v>1237</v>
      </c>
      <c r="G1025" s="39" t="s">
        <v>1498</v>
      </c>
      <c r="H1025" s="40">
        <v>449845001</v>
      </c>
      <c r="I1025" s="80">
        <v>0</v>
      </c>
      <c r="J1025" s="46">
        <v>68.400000000000006</v>
      </c>
      <c r="K1025" s="29">
        <f t="shared" si="70"/>
        <v>0</v>
      </c>
      <c r="L1025" s="28">
        <f t="shared" si="72"/>
        <v>79.343999999999994</v>
      </c>
      <c r="M1025" s="30">
        <f t="shared" si="73"/>
        <v>0</v>
      </c>
    </row>
    <row r="1026" spans="1:13" x14ac:dyDescent="0.25">
      <c r="A1026" s="26" t="s">
        <v>1463</v>
      </c>
      <c r="B1026" s="25" t="s">
        <v>1364</v>
      </c>
      <c r="C1026" s="26" t="str">
        <f t="shared" si="71"/>
        <v>05264</v>
      </c>
      <c r="D1026" s="26">
        <v>2</v>
      </c>
      <c r="E1026" s="75" t="s">
        <v>451</v>
      </c>
      <c r="F1026" s="27" t="s">
        <v>1238</v>
      </c>
      <c r="G1026" s="39" t="s">
        <v>1499</v>
      </c>
      <c r="H1026" s="40">
        <v>449845002</v>
      </c>
      <c r="I1026" s="80">
        <v>0</v>
      </c>
      <c r="J1026" s="46">
        <v>68.400000000000006</v>
      </c>
      <c r="K1026" s="29">
        <f t="shared" si="70"/>
        <v>0</v>
      </c>
      <c r="L1026" s="28">
        <f t="shared" si="72"/>
        <v>79.343999999999994</v>
      </c>
      <c r="M1026" s="30">
        <f t="shared" si="73"/>
        <v>0</v>
      </c>
    </row>
    <row r="1027" spans="1:13" x14ac:dyDescent="0.25">
      <c r="A1027" s="26" t="s">
        <v>1463</v>
      </c>
      <c r="B1027" s="25" t="s">
        <v>1364</v>
      </c>
      <c r="C1027" s="26" t="str">
        <f t="shared" si="71"/>
        <v>05264</v>
      </c>
      <c r="D1027" s="26">
        <v>3</v>
      </c>
      <c r="E1027" s="75" t="s">
        <v>451</v>
      </c>
      <c r="F1027" s="27" t="s">
        <v>1239</v>
      </c>
      <c r="G1027" s="39" t="s">
        <v>1500</v>
      </c>
      <c r="H1027" s="40">
        <v>449845003</v>
      </c>
      <c r="I1027" s="80">
        <v>0</v>
      </c>
      <c r="J1027" s="46">
        <v>68.400000000000006</v>
      </c>
      <c r="K1027" s="29">
        <f t="shared" si="70"/>
        <v>0</v>
      </c>
      <c r="L1027" s="28">
        <f t="shared" si="72"/>
        <v>79.343999999999994</v>
      </c>
      <c r="M1027" s="30">
        <f t="shared" si="73"/>
        <v>0</v>
      </c>
    </row>
    <row r="1028" spans="1:13" x14ac:dyDescent="0.25">
      <c r="A1028" s="26" t="s">
        <v>1463</v>
      </c>
      <c r="B1028" s="25" t="s">
        <v>1364</v>
      </c>
      <c r="C1028" s="26" t="str">
        <f t="shared" si="71"/>
        <v>05508</v>
      </c>
      <c r="D1028" s="26">
        <v>1</v>
      </c>
      <c r="E1028" s="75" t="s">
        <v>455</v>
      </c>
      <c r="F1028" s="27" t="s">
        <v>1237</v>
      </c>
      <c r="G1028" s="39" t="s">
        <v>1214</v>
      </c>
      <c r="H1028" s="40">
        <v>449844001</v>
      </c>
      <c r="I1028" s="80">
        <v>0</v>
      </c>
      <c r="J1028" s="46">
        <v>68.400000000000006</v>
      </c>
      <c r="K1028" s="29">
        <f t="shared" si="70"/>
        <v>0</v>
      </c>
      <c r="L1028" s="28">
        <f t="shared" si="72"/>
        <v>79.343999999999994</v>
      </c>
      <c r="M1028" s="30">
        <f t="shared" si="73"/>
        <v>0</v>
      </c>
    </row>
    <row r="1029" spans="1:13" x14ac:dyDescent="0.25">
      <c r="A1029" s="26" t="s">
        <v>1463</v>
      </c>
      <c r="B1029" s="25" t="s">
        <v>1364</v>
      </c>
      <c r="C1029" s="26" t="str">
        <f t="shared" si="71"/>
        <v>05508</v>
      </c>
      <c r="D1029" s="26">
        <v>2</v>
      </c>
      <c r="E1029" s="75" t="s">
        <v>455</v>
      </c>
      <c r="F1029" s="27" t="s">
        <v>1238</v>
      </c>
      <c r="G1029" s="39" t="s">
        <v>1215</v>
      </c>
      <c r="H1029" s="40">
        <v>449844002</v>
      </c>
      <c r="I1029" s="80">
        <v>0</v>
      </c>
      <c r="J1029" s="46">
        <v>68.400000000000006</v>
      </c>
      <c r="K1029" s="29">
        <f t="shared" si="70"/>
        <v>0</v>
      </c>
      <c r="L1029" s="28">
        <f t="shared" si="72"/>
        <v>79.343999999999994</v>
      </c>
      <c r="M1029" s="30">
        <f t="shared" si="73"/>
        <v>0</v>
      </c>
    </row>
    <row r="1030" spans="1:13" x14ac:dyDescent="0.25">
      <c r="A1030" s="26" t="s">
        <v>1463</v>
      </c>
      <c r="B1030" s="25" t="s">
        <v>1364</v>
      </c>
      <c r="C1030" s="26" t="str">
        <f t="shared" si="71"/>
        <v>05508</v>
      </c>
      <c r="D1030" s="26">
        <v>3</v>
      </c>
      <c r="E1030" s="75" t="s">
        <v>455</v>
      </c>
      <c r="F1030" s="27" t="s">
        <v>1239</v>
      </c>
      <c r="G1030" s="39" t="s">
        <v>1216</v>
      </c>
      <c r="H1030" s="40">
        <v>449844003</v>
      </c>
      <c r="I1030" s="80">
        <v>0</v>
      </c>
      <c r="J1030" s="46">
        <v>68.400000000000006</v>
      </c>
      <c r="K1030" s="29">
        <f t="shared" si="70"/>
        <v>0</v>
      </c>
      <c r="L1030" s="28">
        <f t="shared" si="72"/>
        <v>79.343999999999994</v>
      </c>
      <c r="M1030" s="30">
        <f t="shared" si="73"/>
        <v>0</v>
      </c>
    </row>
    <row r="1031" spans="1:13" x14ac:dyDescent="0.25">
      <c r="A1031" s="26" t="s">
        <v>1464</v>
      </c>
      <c r="B1031" s="25" t="s">
        <v>1415</v>
      </c>
      <c r="C1031" s="26" t="str">
        <f t="shared" si="71"/>
        <v>00101</v>
      </c>
      <c r="D1031" s="26">
        <v>1</v>
      </c>
      <c r="E1031" s="75" t="s">
        <v>447</v>
      </c>
      <c r="F1031" s="27" t="s">
        <v>1240</v>
      </c>
      <c r="G1031" s="39" t="s">
        <v>1220</v>
      </c>
      <c r="H1031" s="40">
        <v>451142001</v>
      </c>
      <c r="I1031" s="80">
        <v>0</v>
      </c>
      <c r="J1031" s="46">
        <v>73.2</v>
      </c>
      <c r="K1031" s="29">
        <f t="shared" si="70"/>
        <v>0</v>
      </c>
      <c r="L1031" s="28">
        <f t="shared" si="72"/>
        <v>84.911999999999992</v>
      </c>
      <c r="M1031" s="30">
        <f t="shared" si="73"/>
        <v>0</v>
      </c>
    </row>
    <row r="1032" spans="1:13" x14ac:dyDescent="0.25">
      <c r="A1032" s="26" t="s">
        <v>1464</v>
      </c>
      <c r="B1032" s="25" t="s">
        <v>1415</v>
      </c>
      <c r="C1032" s="26" t="str">
        <f t="shared" si="71"/>
        <v>00101</v>
      </c>
      <c r="D1032" s="26">
        <v>2</v>
      </c>
      <c r="E1032" s="75" t="s">
        <v>447</v>
      </c>
      <c r="F1032" s="27" t="s">
        <v>1241</v>
      </c>
      <c r="G1032" s="39" t="s">
        <v>1221</v>
      </c>
      <c r="H1032" s="40">
        <v>451142002</v>
      </c>
      <c r="I1032" s="80">
        <v>0</v>
      </c>
      <c r="J1032" s="46">
        <v>73.2</v>
      </c>
      <c r="K1032" s="29">
        <f t="shared" si="70"/>
        <v>0</v>
      </c>
      <c r="L1032" s="28">
        <f t="shared" si="72"/>
        <v>84.911999999999992</v>
      </c>
      <c r="M1032" s="30">
        <f t="shared" si="73"/>
        <v>0</v>
      </c>
    </row>
    <row r="1033" spans="1:13" x14ac:dyDescent="0.25">
      <c r="A1033" s="26" t="s">
        <v>1464</v>
      </c>
      <c r="B1033" s="25" t="s">
        <v>1415</v>
      </c>
      <c r="C1033" s="26" t="str">
        <f t="shared" si="71"/>
        <v>04000</v>
      </c>
      <c r="D1033" s="26">
        <v>1</v>
      </c>
      <c r="E1033" s="75" t="s">
        <v>668</v>
      </c>
      <c r="F1033" s="27" t="s">
        <v>1240</v>
      </c>
      <c r="G1033" s="39" t="s">
        <v>1222</v>
      </c>
      <c r="H1033" s="40">
        <v>451143001</v>
      </c>
      <c r="I1033" s="80">
        <v>0</v>
      </c>
      <c r="J1033" s="46">
        <v>73.2</v>
      </c>
      <c r="K1033" s="29">
        <f t="shared" si="70"/>
        <v>0</v>
      </c>
      <c r="L1033" s="28">
        <f t="shared" si="72"/>
        <v>84.911999999999992</v>
      </c>
      <c r="M1033" s="30">
        <f t="shared" si="73"/>
        <v>0</v>
      </c>
    </row>
    <row r="1034" spans="1:13" x14ac:dyDescent="0.25">
      <c r="A1034" s="26" t="s">
        <v>1464</v>
      </c>
      <c r="B1034" s="25" t="s">
        <v>1415</v>
      </c>
      <c r="C1034" s="26" t="str">
        <f t="shared" si="71"/>
        <v>04000</v>
      </c>
      <c r="D1034" s="26">
        <v>2</v>
      </c>
      <c r="E1034" s="75" t="s">
        <v>668</v>
      </c>
      <c r="F1034" s="27" t="s">
        <v>1241</v>
      </c>
      <c r="G1034" s="39" t="s">
        <v>1223</v>
      </c>
      <c r="H1034" s="40">
        <v>451143002</v>
      </c>
      <c r="I1034" s="80">
        <v>0</v>
      </c>
      <c r="J1034" s="46">
        <v>73.2</v>
      </c>
      <c r="K1034" s="29">
        <f t="shared" si="70"/>
        <v>0</v>
      </c>
      <c r="L1034" s="28">
        <f t="shared" si="72"/>
        <v>84.911999999999992</v>
      </c>
      <c r="M1034" s="30">
        <f t="shared" si="73"/>
        <v>0</v>
      </c>
    </row>
    <row r="1035" spans="1:13" x14ac:dyDescent="0.25">
      <c r="A1035" s="26" t="s">
        <v>1464</v>
      </c>
      <c r="B1035" s="25" t="s">
        <v>1415</v>
      </c>
      <c r="C1035" s="26" t="str">
        <f t="shared" si="71"/>
        <v>05264</v>
      </c>
      <c r="D1035" s="26">
        <v>1</v>
      </c>
      <c r="E1035" s="75" t="s">
        <v>451</v>
      </c>
      <c r="F1035" s="27" t="s">
        <v>1240</v>
      </c>
      <c r="G1035" s="39" t="s">
        <v>1501</v>
      </c>
      <c r="H1035" s="40">
        <v>451087001</v>
      </c>
      <c r="I1035" s="80">
        <v>0</v>
      </c>
      <c r="J1035" s="46">
        <v>73.2</v>
      </c>
      <c r="K1035" s="29">
        <f t="shared" si="70"/>
        <v>0</v>
      </c>
      <c r="L1035" s="28">
        <f t="shared" si="72"/>
        <v>84.911999999999992</v>
      </c>
      <c r="M1035" s="30">
        <f t="shared" si="73"/>
        <v>0</v>
      </c>
    </row>
    <row r="1036" spans="1:13" x14ac:dyDescent="0.25">
      <c r="A1036" s="26" t="s">
        <v>1464</v>
      </c>
      <c r="B1036" s="25" t="s">
        <v>1415</v>
      </c>
      <c r="C1036" s="26" t="str">
        <f t="shared" si="71"/>
        <v>05264</v>
      </c>
      <c r="D1036" s="26">
        <v>2</v>
      </c>
      <c r="E1036" s="75" t="s">
        <v>451</v>
      </c>
      <c r="F1036" s="27" t="s">
        <v>1241</v>
      </c>
      <c r="G1036" s="39" t="s">
        <v>1502</v>
      </c>
      <c r="H1036" s="40">
        <v>451087002</v>
      </c>
      <c r="I1036" s="80">
        <v>0</v>
      </c>
      <c r="J1036" s="46">
        <v>73.2</v>
      </c>
      <c r="K1036" s="29">
        <f t="shared" si="70"/>
        <v>0</v>
      </c>
      <c r="L1036" s="28">
        <f t="shared" si="72"/>
        <v>84.911999999999992</v>
      </c>
      <c r="M1036" s="30">
        <f t="shared" si="73"/>
        <v>0</v>
      </c>
    </row>
    <row r="1037" spans="1:13" x14ac:dyDescent="0.25">
      <c r="A1037" s="26" t="s">
        <v>1464</v>
      </c>
      <c r="B1037" s="25" t="s">
        <v>1415</v>
      </c>
      <c r="C1037" s="26" t="str">
        <f t="shared" si="71"/>
        <v>05508</v>
      </c>
      <c r="D1037" s="26">
        <v>1</v>
      </c>
      <c r="E1037" s="75" t="s">
        <v>455</v>
      </c>
      <c r="F1037" s="27" t="s">
        <v>1240</v>
      </c>
      <c r="G1037" s="39" t="s">
        <v>1226</v>
      </c>
      <c r="H1037" s="40">
        <v>451173001</v>
      </c>
      <c r="I1037" s="80">
        <v>0</v>
      </c>
      <c r="J1037" s="46">
        <v>73.2</v>
      </c>
      <c r="K1037" s="29">
        <f t="shared" si="70"/>
        <v>0</v>
      </c>
      <c r="L1037" s="28">
        <f t="shared" si="72"/>
        <v>84.911999999999992</v>
      </c>
      <c r="M1037" s="30">
        <f t="shared" si="73"/>
        <v>0</v>
      </c>
    </row>
    <row r="1038" spans="1:13" x14ac:dyDescent="0.25">
      <c r="A1038" s="26" t="s">
        <v>1464</v>
      </c>
      <c r="B1038" s="25" t="s">
        <v>1415</v>
      </c>
      <c r="C1038" s="26" t="str">
        <f t="shared" si="71"/>
        <v>05508</v>
      </c>
      <c r="D1038" s="26">
        <v>2</v>
      </c>
      <c r="E1038" s="75" t="s">
        <v>455</v>
      </c>
      <c r="F1038" s="27" t="s">
        <v>1241</v>
      </c>
      <c r="G1038" s="39" t="s">
        <v>1227</v>
      </c>
      <c r="H1038" s="40">
        <v>451173002</v>
      </c>
      <c r="I1038" s="80">
        <v>0</v>
      </c>
      <c r="J1038" s="46">
        <v>73.2</v>
      </c>
      <c r="K1038" s="29">
        <f t="shared" ref="K1038:K1115" si="74">I1038*J1038</f>
        <v>0</v>
      </c>
      <c r="L1038" s="28">
        <f t="shared" si="72"/>
        <v>84.911999999999992</v>
      </c>
      <c r="M1038" s="30">
        <f t="shared" si="73"/>
        <v>0</v>
      </c>
    </row>
    <row r="1039" spans="1:13" x14ac:dyDescent="0.25">
      <c r="A1039" s="26">
        <v>38129</v>
      </c>
      <c r="B1039" s="25" t="s">
        <v>1506</v>
      </c>
      <c r="C1039" s="26" t="str">
        <f t="shared" si="71"/>
        <v>00101</v>
      </c>
      <c r="D1039" s="26">
        <v>1</v>
      </c>
      <c r="E1039" s="75" t="s">
        <v>447</v>
      </c>
      <c r="F1039" s="27" t="s">
        <v>1240</v>
      </c>
      <c r="G1039" s="39" t="s">
        <v>1507</v>
      </c>
      <c r="H1039" s="40">
        <v>465256001</v>
      </c>
      <c r="I1039" s="80">
        <v>0</v>
      </c>
      <c r="J1039" s="46">
        <v>102</v>
      </c>
      <c r="K1039" s="29">
        <f t="shared" ref="K1039:K1044" si="75">I1039*J1039</f>
        <v>0</v>
      </c>
      <c r="L1039" s="28">
        <f t="shared" ref="L1039:L1044" si="76">+J1039*1.16</f>
        <v>118.32</v>
      </c>
      <c r="M1039" s="30">
        <f t="shared" ref="M1039:M1044" si="77">+I1039*L1039</f>
        <v>0</v>
      </c>
    </row>
    <row r="1040" spans="1:13" x14ac:dyDescent="0.25">
      <c r="A1040" s="26">
        <v>38129</v>
      </c>
      <c r="B1040" s="25" t="s">
        <v>1506</v>
      </c>
      <c r="C1040" s="26" t="str">
        <f>RIGHT(G1040,5)</f>
        <v>00101</v>
      </c>
      <c r="D1040" s="26">
        <v>2</v>
      </c>
      <c r="E1040" s="75" t="s">
        <v>447</v>
      </c>
      <c r="F1040" s="27" t="s">
        <v>1241</v>
      </c>
      <c r="G1040" s="39" t="s">
        <v>1510</v>
      </c>
      <c r="H1040" s="40">
        <v>465256002</v>
      </c>
      <c r="I1040" s="80">
        <v>0</v>
      </c>
      <c r="J1040" s="46">
        <v>102</v>
      </c>
      <c r="K1040" s="29">
        <f t="shared" si="75"/>
        <v>0</v>
      </c>
      <c r="L1040" s="28">
        <f t="shared" si="76"/>
        <v>118.32</v>
      </c>
      <c r="M1040" s="30">
        <f t="shared" si="77"/>
        <v>0</v>
      </c>
    </row>
    <row r="1041" spans="1:13" x14ac:dyDescent="0.25">
      <c r="A1041" s="26">
        <v>38129</v>
      </c>
      <c r="B1041" s="25" t="s">
        <v>1506</v>
      </c>
      <c r="C1041" s="26" t="str">
        <f t="shared" si="71"/>
        <v>04000</v>
      </c>
      <c r="D1041" s="26">
        <v>1</v>
      </c>
      <c r="E1041" s="75" t="s">
        <v>668</v>
      </c>
      <c r="F1041" s="27" t="s">
        <v>1240</v>
      </c>
      <c r="G1041" s="39" t="s">
        <v>1508</v>
      </c>
      <c r="H1041" s="40">
        <v>449863001</v>
      </c>
      <c r="I1041" s="80">
        <v>0</v>
      </c>
      <c r="J1041" s="46">
        <v>102</v>
      </c>
      <c r="K1041" s="29">
        <f t="shared" si="75"/>
        <v>0</v>
      </c>
      <c r="L1041" s="28">
        <f t="shared" si="76"/>
        <v>118.32</v>
      </c>
      <c r="M1041" s="30">
        <f t="shared" si="77"/>
        <v>0</v>
      </c>
    </row>
    <row r="1042" spans="1:13" x14ac:dyDescent="0.25">
      <c r="A1042" s="26">
        <v>38129</v>
      </c>
      <c r="B1042" s="25" t="s">
        <v>1506</v>
      </c>
      <c r="C1042" s="26" t="str">
        <f>RIGHT(G1042,5)</f>
        <v>04000</v>
      </c>
      <c r="D1042" s="26">
        <v>2</v>
      </c>
      <c r="E1042" s="75" t="s">
        <v>668</v>
      </c>
      <c r="F1042" s="27" t="s">
        <v>1241</v>
      </c>
      <c r="G1042" s="39" t="s">
        <v>1511</v>
      </c>
      <c r="H1042" s="40">
        <v>449863002</v>
      </c>
      <c r="I1042" s="80">
        <v>0</v>
      </c>
      <c r="J1042" s="46">
        <v>102</v>
      </c>
      <c r="K1042" s="29">
        <f t="shared" si="75"/>
        <v>0</v>
      </c>
      <c r="L1042" s="28">
        <f t="shared" si="76"/>
        <v>118.32</v>
      </c>
      <c r="M1042" s="30">
        <f t="shared" si="77"/>
        <v>0</v>
      </c>
    </row>
    <row r="1043" spans="1:13" x14ac:dyDescent="0.25">
      <c r="A1043" s="26">
        <v>38129</v>
      </c>
      <c r="B1043" s="25" t="s">
        <v>1506</v>
      </c>
      <c r="C1043" s="26" t="str">
        <f t="shared" si="71"/>
        <v>05508</v>
      </c>
      <c r="D1043" s="26">
        <v>1</v>
      </c>
      <c r="E1043" s="75" t="s">
        <v>455</v>
      </c>
      <c r="F1043" s="27" t="s">
        <v>1240</v>
      </c>
      <c r="G1043" s="39" t="s">
        <v>1509</v>
      </c>
      <c r="H1043" s="40">
        <v>449859001</v>
      </c>
      <c r="I1043" s="80">
        <v>0</v>
      </c>
      <c r="J1043" s="46">
        <v>102</v>
      </c>
      <c r="K1043" s="29">
        <f t="shared" si="75"/>
        <v>0</v>
      </c>
      <c r="L1043" s="28">
        <f t="shared" si="76"/>
        <v>118.32</v>
      </c>
      <c r="M1043" s="30">
        <f t="shared" si="77"/>
        <v>0</v>
      </c>
    </row>
    <row r="1044" spans="1:13" x14ac:dyDescent="0.25">
      <c r="A1044" s="26">
        <v>38129</v>
      </c>
      <c r="B1044" s="25" t="s">
        <v>1506</v>
      </c>
      <c r="C1044" s="26" t="str">
        <f t="shared" si="71"/>
        <v>05508</v>
      </c>
      <c r="D1044" s="26">
        <v>2</v>
      </c>
      <c r="E1044" s="75" t="s">
        <v>455</v>
      </c>
      <c r="F1044" s="27" t="s">
        <v>1241</v>
      </c>
      <c r="G1044" s="39" t="s">
        <v>1512</v>
      </c>
      <c r="H1044" s="40">
        <v>449859002</v>
      </c>
      <c r="I1044" s="80">
        <v>0</v>
      </c>
      <c r="J1044" s="46">
        <v>102</v>
      </c>
      <c r="K1044" s="29">
        <f t="shared" si="75"/>
        <v>0</v>
      </c>
      <c r="L1044" s="28">
        <f t="shared" si="76"/>
        <v>118.32</v>
      </c>
      <c r="M1044" s="30">
        <f t="shared" si="77"/>
        <v>0</v>
      </c>
    </row>
    <row r="1045" spans="1:13" x14ac:dyDescent="0.25">
      <c r="A1045" s="26">
        <v>38132</v>
      </c>
      <c r="B1045" s="25" t="s">
        <v>1517</v>
      </c>
      <c r="C1045" s="26" t="str">
        <f t="shared" ref="C1045:C1052" si="78">RIGHT(G1045,5)</f>
        <v>00101</v>
      </c>
      <c r="D1045" s="26">
        <v>1</v>
      </c>
      <c r="E1045" s="75" t="s">
        <v>447</v>
      </c>
      <c r="F1045" s="27" t="s">
        <v>1240</v>
      </c>
      <c r="G1045" s="39" t="s">
        <v>1513</v>
      </c>
      <c r="H1045" s="40">
        <v>451146001</v>
      </c>
      <c r="I1045" s="80">
        <v>0</v>
      </c>
      <c r="J1045" s="46">
        <v>90.2</v>
      </c>
      <c r="K1045" s="29">
        <f t="shared" ref="K1045:K1052" si="79">I1045*J1045</f>
        <v>0</v>
      </c>
      <c r="L1045" s="28">
        <f t="shared" ref="L1045:L1052" si="80">+J1045*1.16</f>
        <v>104.63199999999999</v>
      </c>
      <c r="M1045" s="30">
        <f t="shared" ref="M1045:M1052" si="81">+I1045*L1045</f>
        <v>0</v>
      </c>
    </row>
    <row r="1046" spans="1:13" x14ac:dyDescent="0.25">
      <c r="A1046" s="26">
        <v>38132</v>
      </c>
      <c r="B1046" s="25" t="s">
        <v>1517</v>
      </c>
      <c r="C1046" s="26" t="str">
        <f t="shared" si="78"/>
        <v>00101</v>
      </c>
      <c r="D1046" s="26">
        <v>2</v>
      </c>
      <c r="E1046" s="75" t="s">
        <v>447</v>
      </c>
      <c r="F1046" s="27" t="s">
        <v>1241</v>
      </c>
      <c r="G1046" s="39" t="s">
        <v>1514</v>
      </c>
      <c r="H1046" s="40">
        <v>451146002</v>
      </c>
      <c r="I1046" s="80">
        <v>0</v>
      </c>
      <c r="J1046" s="46">
        <v>90.2</v>
      </c>
      <c r="K1046" s="29">
        <f t="shared" si="79"/>
        <v>0</v>
      </c>
      <c r="L1046" s="28">
        <f t="shared" si="80"/>
        <v>104.63199999999999</v>
      </c>
      <c r="M1046" s="30">
        <f t="shared" si="81"/>
        <v>0</v>
      </c>
    </row>
    <row r="1047" spans="1:13" x14ac:dyDescent="0.25">
      <c r="A1047" s="26">
        <v>38132</v>
      </c>
      <c r="B1047" s="25" t="s">
        <v>1517</v>
      </c>
      <c r="C1047" s="26" t="str">
        <f t="shared" si="78"/>
        <v>04000</v>
      </c>
      <c r="D1047" s="26">
        <v>1</v>
      </c>
      <c r="E1047" s="75" t="s">
        <v>668</v>
      </c>
      <c r="F1047" s="27" t="s">
        <v>1240</v>
      </c>
      <c r="G1047" s="39" t="s">
        <v>1515</v>
      </c>
      <c r="H1047" s="40">
        <v>449872001</v>
      </c>
      <c r="I1047" s="80">
        <v>0</v>
      </c>
      <c r="J1047" s="46">
        <v>90.2</v>
      </c>
      <c r="K1047" s="29">
        <f t="shared" si="79"/>
        <v>0</v>
      </c>
      <c r="L1047" s="28">
        <f t="shared" si="80"/>
        <v>104.63199999999999</v>
      </c>
      <c r="M1047" s="30">
        <f t="shared" si="81"/>
        <v>0</v>
      </c>
    </row>
    <row r="1048" spans="1:13" x14ac:dyDescent="0.25">
      <c r="A1048" s="26">
        <v>38132</v>
      </c>
      <c r="B1048" s="25" t="s">
        <v>1517</v>
      </c>
      <c r="C1048" s="26" t="str">
        <f t="shared" si="78"/>
        <v>04000</v>
      </c>
      <c r="D1048" s="26">
        <v>2</v>
      </c>
      <c r="E1048" s="75" t="s">
        <v>668</v>
      </c>
      <c r="F1048" s="27" t="s">
        <v>1241</v>
      </c>
      <c r="G1048" s="39" t="s">
        <v>1516</v>
      </c>
      <c r="H1048" s="40">
        <v>449872002</v>
      </c>
      <c r="I1048" s="80">
        <v>0</v>
      </c>
      <c r="J1048" s="46">
        <v>90.2</v>
      </c>
      <c r="K1048" s="29">
        <f t="shared" si="79"/>
        <v>0</v>
      </c>
      <c r="L1048" s="28">
        <f t="shared" si="80"/>
        <v>104.63199999999999</v>
      </c>
      <c r="M1048" s="30">
        <f t="shared" si="81"/>
        <v>0</v>
      </c>
    </row>
    <row r="1049" spans="1:13" x14ac:dyDescent="0.25">
      <c r="A1049" s="26">
        <v>38132</v>
      </c>
      <c r="B1049" s="25" t="s">
        <v>1517</v>
      </c>
      <c r="C1049" s="26" t="str">
        <f t="shared" si="78"/>
        <v>05232</v>
      </c>
      <c r="D1049" s="26">
        <v>1</v>
      </c>
      <c r="E1049" s="75" t="s">
        <v>451</v>
      </c>
      <c r="F1049" s="27" t="s">
        <v>1240</v>
      </c>
      <c r="G1049" s="39" t="s">
        <v>1518</v>
      </c>
      <c r="H1049" s="40">
        <v>449869001</v>
      </c>
      <c r="I1049" s="80">
        <v>0</v>
      </c>
      <c r="J1049" s="46">
        <v>90.2</v>
      </c>
      <c r="K1049" s="29">
        <f t="shared" si="79"/>
        <v>0</v>
      </c>
      <c r="L1049" s="28">
        <f t="shared" si="80"/>
        <v>104.63199999999999</v>
      </c>
      <c r="M1049" s="30">
        <f t="shared" si="81"/>
        <v>0</v>
      </c>
    </row>
    <row r="1050" spans="1:13" x14ac:dyDescent="0.25">
      <c r="A1050" s="26">
        <v>38132</v>
      </c>
      <c r="B1050" s="25" t="s">
        <v>1517</v>
      </c>
      <c r="C1050" s="26" t="str">
        <f t="shared" si="78"/>
        <v>05232</v>
      </c>
      <c r="D1050" s="26">
        <v>2</v>
      </c>
      <c r="E1050" s="75" t="s">
        <v>451</v>
      </c>
      <c r="F1050" s="27" t="s">
        <v>1241</v>
      </c>
      <c r="G1050" s="39" t="s">
        <v>1519</v>
      </c>
      <c r="H1050" s="40">
        <v>449869002</v>
      </c>
      <c r="I1050" s="80">
        <v>0</v>
      </c>
      <c r="J1050" s="46">
        <v>90.2</v>
      </c>
      <c r="K1050" s="29">
        <f t="shared" si="79"/>
        <v>0</v>
      </c>
      <c r="L1050" s="28">
        <f t="shared" si="80"/>
        <v>104.63199999999999</v>
      </c>
      <c r="M1050" s="30">
        <f t="shared" si="81"/>
        <v>0</v>
      </c>
    </row>
    <row r="1051" spans="1:13" x14ac:dyDescent="0.25">
      <c r="A1051" s="26">
        <v>38132</v>
      </c>
      <c r="B1051" s="25" t="s">
        <v>1517</v>
      </c>
      <c r="C1051" s="26" t="str">
        <f t="shared" si="78"/>
        <v>C5106</v>
      </c>
      <c r="D1051" s="26">
        <v>1</v>
      </c>
      <c r="E1051" s="75" t="s">
        <v>454</v>
      </c>
      <c r="F1051" s="27" t="s">
        <v>1240</v>
      </c>
      <c r="G1051" s="39" t="s">
        <v>1520</v>
      </c>
      <c r="H1051" s="40">
        <v>449870001</v>
      </c>
      <c r="I1051" s="80">
        <v>0</v>
      </c>
      <c r="J1051" s="46">
        <v>90.2</v>
      </c>
      <c r="K1051" s="29">
        <f t="shared" si="79"/>
        <v>0</v>
      </c>
      <c r="L1051" s="28">
        <f t="shared" si="80"/>
        <v>104.63199999999999</v>
      </c>
      <c r="M1051" s="30">
        <f t="shared" si="81"/>
        <v>0</v>
      </c>
    </row>
    <row r="1052" spans="1:13" x14ac:dyDescent="0.25">
      <c r="A1052" s="26">
        <v>38132</v>
      </c>
      <c r="B1052" s="25" t="s">
        <v>1517</v>
      </c>
      <c r="C1052" s="26" t="str">
        <f t="shared" si="78"/>
        <v>C5106</v>
      </c>
      <c r="D1052" s="26">
        <v>2</v>
      </c>
      <c r="E1052" s="75" t="s">
        <v>454</v>
      </c>
      <c r="F1052" s="27" t="s">
        <v>1241</v>
      </c>
      <c r="G1052" s="39" t="s">
        <v>1521</v>
      </c>
      <c r="H1052" s="40">
        <v>449870002</v>
      </c>
      <c r="I1052" s="80">
        <v>0</v>
      </c>
      <c r="J1052" s="46">
        <v>90.2</v>
      </c>
      <c r="K1052" s="29">
        <f t="shared" si="79"/>
        <v>0</v>
      </c>
      <c r="L1052" s="28">
        <f t="shared" si="80"/>
        <v>104.63199999999999</v>
      </c>
      <c r="M1052" s="30">
        <f t="shared" si="81"/>
        <v>0</v>
      </c>
    </row>
    <row r="1053" spans="1:13" x14ac:dyDescent="0.25">
      <c r="A1053" s="26" t="s">
        <v>1465</v>
      </c>
      <c r="B1053" s="25" t="s">
        <v>1416</v>
      </c>
      <c r="C1053" s="26" t="str">
        <f t="shared" ref="C1053:C1116" si="82">RIGHT(G1053,5)</f>
        <v>02820</v>
      </c>
      <c r="D1053" s="26">
        <v>1</v>
      </c>
      <c r="E1053" s="75" t="s">
        <v>445</v>
      </c>
      <c r="F1053" s="27" t="s">
        <v>1255</v>
      </c>
      <c r="G1053" s="39" t="s">
        <v>350</v>
      </c>
      <c r="H1053" s="40">
        <v>415900043</v>
      </c>
      <c r="I1053" s="80">
        <v>0</v>
      </c>
      <c r="J1053" s="46">
        <v>28</v>
      </c>
      <c r="K1053" s="29">
        <f t="shared" si="74"/>
        <v>0</v>
      </c>
      <c r="L1053" s="28">
        <f t="shared" ref="L1053:L1116" si="83">+J1053*1.16</f>
        <v>32.479999999999997</v>
      </c>
      <c r="M1053" s="30">
        <f t="shared" ref="M1053:M1116" si="84">+I1053*L1053</f>
        <v>0</v>
      </c>
    </row>
    <row r="1054" spans="1:13" x14ac:dyDescent="0.25">
      <c r="A1054" s="26" t="s">
        <v>1465</v>
      </c>
      <c r="B1054" s="25" t="s">
        <v>1416</v>
      </c>
      <c r="C1054" s="26" t="str">
        <f t="shared" si="82"/>
        <v>02820</v>
      </c>
      <c r="D1054" s="26">
        <v>2</v>
      </c>
      <c r="E1054" s="75" t="s">
        <v>445</v>
      </c>
      <c r="F1054" s="27" t="s">
        <v>1233</v>
      </c>
      <c r="G1054" s="39" t="s">
        <v>347</v>
      </c>
      <c r="H1054" s="40">
        <v>415900031</v>
      </c>
      <c r="I1054" s="80">
        <v>0</v>
      </c>
      <c r="J1054" s="46">
        <v>28</v>
      </c>
      <c r="K1054" s="29">
        <f t="shared" si="74"/>
        <v>0</v>
      </c>
      <c r="L1054" s="28">
        <f t="shared" si="83"/>
        <v>32.479999999999997</v>
      </c>
      <c r="M1054" s="30">
        <f t="shared" si="84"/>
        <v>0</v>
      </c>
    </row>
    <row r="1055" spans="1:13" x14ac:dyDescent="0.25">
      <c r="A1055" s="26" t="s">
        <v>1465</v>
      </c>
      <c r="B1055" s="25" t="s">
        <v>1416</v>
      </c>
      <c r="C1055" s="26" t="str">
        <f t="shared" si="82"/>
        <v>02820</v>
      </c>
      <c r="D1055" s="26">
        <v>3</v>
      </c>
      <c r="E1055" s="75" t="s">
        <v>445</v>
      </c>
      <c r="F1055" s="27" t="s">
        <v>1234</v>
      </c>
      <c r="G1055" s="39" t="s">
        <v>349</v>
      </c>
      <c r="H1055" s="40">
        <v>415900039</v>
      </c>
      <c r="I1055" s="80">
        <v>0</v>
      </c>
      <c r="J1055" s="46">
        <v>28</v>
      </c>
      <c r="K1055" s="29">
        <f t="shared" si="74"/>
        <v>0</v>
      </c>
      <c r="L1055" s="28">
        <f t="shared" si="83"/>
        <v>32.479999999999997</v>
      </c>
      <c r="M1055" s="30">
        <f t="shared" si="84"/>
        <v>0</v>
      </c>
    </row>
    <row r="1056" spans="1:13" x14ac:dyDescent="0.25">
      <c r="A1056" s="26" t="s">
        <v>1465</v>
      </c>
      <c r="B1056" s="25" t="s">
        <v>1416</v>
      </c>
      <c r="C1056" s="26" t="str">
        <f t="shared" si="82"/>
        <v>02820</v>
      </c>
      <c r="D1056" s="26">
        <v>4</v>
      </c>
      <c r="E1056" s="75" t="s">
        <v>445</v>
      </c>
      <c r="F1056" s="27" t="s">
        <v>1235</v>
      </c>
      <c r="G1056" s="39" t="s">
        <v>348</v>
      </c>
      <c r="H1056" s="40">
        <v>415900035</v>
      </c>
      <c r="I1056" s="80">
        <v>0</v>
      </c>
      <c r="J1056" s="46">
        <v>33.799999999999997</v>
      </c>
      <c r="K1056" s="29">
        <f t="shared" si="74"/>
        <v>0</v>
      </c>
      <c r="L1056" s="28">
        <f t="shared" si="83"/>
        <v>39.207999999999991</v>
      </c>
      <c r="M1056" s="30">
        <f t="shared" si="84"/>
        <v>0</v>
      </c>
    </row>
    <row r="1057" spans="1:13" x14ac:dyDescent="0.25">
      <c r="A1057" s="26" t="s">
        <v>1465</v>
      </c>
      <c r="B1057" s="25" t="s">
        <v>1416</v>
      </c>
      <c r="C1057" s="26" t="str">
        <f t="shared" si="82"/>
        <v>02820</v>
      </c>
      <c r="D1057" s="26">
        <v>5</v>
      </c>
      <c r="E1057" s="75" t="s">
        <v>445</v>
      </c>
      <c r="F1057" s="27" t="s">
        <v>1245</v>
      </c>
      <c r="G1057" s="39" t="s">
        <v>351</v>
      </c>
      <c r="H1057" s="40">
        <v>415900047</v>
      </c>
      <c r="I1057" s="80">
        <v>0</v>
      </c>
      <c r="J1057" s="46">
        <v>33.799999999999997</v>
      </c>
      <c r="K1057" s="29">
        <f t="shared" si="74"/>
        <v>0</v>
      </c>
      <c r="L1057" s="28">
        <f t="shared" si="83"/>
        <v>39.207999999999991</v>
      </c>
      <c r="M1057" s="30">
        <f t="shared" si="84"/>
        <v>0</v>
      </c>
    </row>
    <row r="1058" spans="1:13" x14ac:dyDescent="0.25">
      <c r="A1058" s="26" t="s">
        <v>1465</v>
      </c>
      <c r="B1058" s="25" t="s">
        <v>1416</v>
      </c>
      <c r="C1058" s="26" t="str">
        <f t="shared" si="82"/>
        <v>00207</v>
      </c>
      <c r="D1058" s="26">
        <v>1</v>
      </c>
      <c r="E1058" s="75" t="s">
        <v>447</v>
      </c>
      <c r="F1058" s="27" t="s">
        <v>1255</v>
      </c>
      <c r="G1058" s="39" t="s">
        <v>355</v>
      </c>
      <c r="H1058" s="40">
        <v>415900019</v>
      </c>
      <c r="I1058" s="80">
        <v>0</v>
      </c>
      <c r="J1058" s="46">
        <v>23.5</v>
      </c>
      <c r="K1058" s="29">
        <f t="shared" si="74"/>
        <v>0</v>
      </c>
      <c r="L1058" s="28">
        <f t="shared" si="83"/>
        <v>27.259999999999998</v>
      </c>
      <c r="M1058" s="30">
        <f t="shared" si="84"/>
        <v>0</v>
      </c>
    </row>
    <row r="1059" spans="1:13" x14ac:dyDescent="0.25">
      <c r="A1059" s="26" t="s">
        <v>1465</v>
      </c>
      <c r="B1059" s="25" t="s">
        <v>1416</v>
      </c>
      <c r="C1059" s="26" t="str">
        <f t="shared" si="82"/>
        <v>00207</v>
      </c>
      <c r="D1059" s="26">
        <v>2</v>
      </c>
      <c r="E1059" s="75" t="s">
        <v>447</v>
      </c>
      <c r="F1059" s="27" t="s">
        <v>1233</v>
      </c>
      <c r="G1059" s="39" t="s">
        <v>352</v>
      </c>
      <c r="H1059" s="40">
        <v>415900001</v>
      </c>
      <c r="I1059" s="80">
        <v>0</v>
      </c>
      <c r="J1059" s="46">
        <v>23.5</v>
      </c>
      <c r="K1059" s="29">
        <f t="shared" si="74"/>
        <v>0</v>
      </c>
      <c r="L1059" s="28">
        <f t="shared" si="83"/>
        <v>27.259999999999998</v>
      </c>
      <c r="M1059" s="30">
        <f t="shared" si="84"/>
        <v>0</v>
      </c>
    </row>
    <row r="1060" spans="1:13" x14ac:dyDescent="0.25">
      <c r="A1060" s="26" t="s">
        <v>1465</v>
      </c>
      <c r="B1060" s="25" t="s">
        <v>1416</v>
      </c>
      <c r="C1060" s="26" t="str">
        <f t="shared" si="82"/>
        <v>00207</v>
      </c>
      <c r="D1060" s="26">
        <v>3</v>
      </c>
      <c r="E1060" s="75" t="s">
        <v>447</v>
      </c>
      <c r="F1060" s="27" t="s">
        <v>1234</v>
      </c>
      <c r="G1060" s="39" t="s">
        <v>354</v>
      </c>
      <c r="H1060" s="40">
        <v>415900013</v>
      </c>
      <c r="I1060" s="80">
        <v>0</v>
      </c>
      <c r="J1060" s="46">
        <v>23.5</v>
      </c>
      <c r="K1060" s="29">
        <f t="shared" si="74"/>
        <v>0</v>
      </c>
      <c r="L1060" s="28">
        <f t="shared" si="83"/>
        <v>27.259999999999998</v>
      </c>
      <c r="M1060" s="30">
        <f t="shared" si="84"/>
        <v>0</v>
      </c>
    </row>
    <row r="1061" spans="1:13" x14ac:dyDescent="0.25">
      <c r="A1061" s="26" t="s">
        <v>1465</v>
      </c>
      <c r="B1061" s="25" t="s">
        <v>1416</v>
      </c>
      <c r="C1061" s="26" t="str">
        <f t="shared" si="82"/>
        <v>00207</v>
      </c>
      <c r="D1061" s="26">
        <v>4</v>
      </c>
      <c r="E1061" s="75" t="s">
        <v>447</v>
      </c>
      <c r="F1061" s="27" t="s">
        <v>1235</v>
      </c>
      <c r="G1061" s="39" t="s">
        <v>353</v>
      </c>
      <c r="H1061" s="40">
        <v>415900007</v>
      </c>
      <c r="I1061" s="80">
        <v>0</v>
      </c>
      <c r="J1061" s="46">
        <v>29.3</v>
      </c>
      <c r="K1061" s="29">
        <f t="shared" si="74"/>
        <v>0</v>
      </c>
      <c r="L1061" s="28">
        <f t="shared" si="83"/>
        <v>33.988</v>
      </c>
      <c r="M1061" s="30">
        <f t="shared" si="84"/>
        <v>0</v>
      </c>
    </row>
    <row r="1062" spans="1:13" x14ac:dyDescent="0.25">
      <c r="A1062" s="26" t="s">
        <v>1465</v>
      </c>
      <c r="B1062" s="25" t="s">
        <v>1416</v>
      </c>
      <c r="C1062" s="26" t="str">
        <f t="shared" si="82"/>
        <v>00207</v>
      </c>
      <c r="D1062" s="26">
        <v>5</v>
      </c>
      <c r="E1062" s="75" t="s">
        <v>447</v>
      </c>
      <c r="F1062" s="27" t="s">
        <v>1245</v>
      </c>
      <c r="G1062" s="39" t="s">
        <v>356</v>
      </c>
      <c r="H1062" s="40">
        <v>415900025</v>
      </c>
      <c r="I1062" s="80">
        <v>0</v>
      </c>
      <c r="J1062" s="46">
        <v>29.3</v>
      </c>
      <c r="K1062" s="29">
        <f t="shared" si="74"/>
        <v>0</v>
      </c>
      <c r="L1062" s="28">
        <f t="shared" si="83"/>
        <v>33.988</v>
      </c>
      <c r="M1062" s="30">
        <f t="shared" si="84"/>
        <v>0</v>
      </c>
    </row>
    <row r="1063" spans="1:13" x14ac:dyDescent="0.25">
      <c r="A1063" s="26" t="s">
        <v>1465</v>
      </c>
      <c r="B1063" s="25" t="s">
        <v>1416</v>
      </c>
      <c r="C1063" s="26" t="str">
        <f t="shared" si="82"/>
        <v>A5918</v>
      </c>
      <c r="D1063" s="26">
        <v>1</v>
      </c>
      <c r="E1063" s="75" t="s">
        <v>464</v>
      </c>
      <c r="F1063" s="27" t="s">
        <v>1255</v>
      </c>
      <c r="G1063" s="39" t="s">
        <v>360</v>
      </c>
      <c r="H1063" s="40">
        <v>415900024</v>
      </c>
      <c r="I1063" s="80">
        <v>0</v>
      </c>
      <c r="J1063" s="46">
        <v>28</v>
      </c>
      <c r="K1063" s="29">
        <f t="shared" si="74"/>
        <v>0</v>
      </c>
      <c r="L1063" s="28">
        <f t="shared" si="83"/>
        <v>32.479999999999997</v>
      </c>
      <c r="M1063" s="30">
        <f t="shared" si="84"/>
        <v>0</v>
      </c>
    </row>
    <row r="1064" spans="1:13" x14ac:dyDescent="0.25">
      <c r="A1064" s="26" t="s">
        <v>1465</v>
      </c>
      <c r="B1064" s="25" t="s">
        <v>1416</v>
      </c>
      <c r="C1064" s="26" t="str">
        <f t="shared" si="82"/>
        <v>A5918</v>
      </c>
      <c r="D1064" s="26">
        <v>2</v>
      </c>
      <c r="E1064" s="75" t="s">
        <v>464</v>
      </c>
      <c r="F1064" s="27" t="s">
        <v>1233</v>
      </c>
      <c r="G1064" s="39" t="s">
        <v>357</v>
      </c>
      <c r="H1064" s="40">
        <v>415900006</v>
      </c>
      <c r="I1064" s="80">
        <v>0</v>
      </c>
      <c r="J1064" s="46">
        <v>28</v>
      </c>
      <c r="K1064" s="29">
        <f t="shared" si="74"/>
        <v>0</v>
      </c>
      <c r="L1064" s="28">
        <f t="shared" si="83"/>
        <v>32.479999999999997</v>
      </c>
      <c r="M1064" s="30">
        <f t="shared" si="84"/>
        <v>0</v>
      </c>
    </row>
    <row r="1065" spans="1:13" x14ac:dyDescent="0.25">
      <c r="A1065" s="26" t="s">
        <v>1465</v>
      </c>
      <c r="B1065" s="25" t="s">
        <v>1416</v>
      </c>
      <c r="C1065" s="26" t="str">
        <f t="shared" si="82"/>
        <v>A5918</v>
      </c>
      <c r="D1065" s="26">
        <v>3</v>
      </c>
      <c r="E1065" s="75" t="s">
        <v>464</v>
      </c>
      <c r="F1065" s="27" t="s">
        <v>1234</v>
      </c>
      <c r="G1065" s="39" t="s">
        <v>359</v>
      </c>
      <c r="H1065" s="40">
        <v>415900018</v>
      </c>
      <c r="I1065" s="80">
        <v>0</v>
      </c>
      <c r="J1065" s="46">
        <v>28</v>
      </c>
      <c r="K1065" s="29">
        <f t="shared" si="74"/>
        <v>0</v>
      </c>
      <c r="L1065" s="28">
        <f t="shared" si="83"/>
        <v>32.479999999999997</v>
      </c>
      <c r="M1065" s="30">
        <f t="shared" si="84"/>
        <v>0</v>
      </c>
    </row>
    <row r="1066" spans="1:13" x14ac:dyDescent="0.25">
      <c r="A1066" s="26" t="s">
        <v>1465</v>
      </c>
      <c r="B1066" s="25" t="s">
        <v>1416</v>
      </c>
      <c r="C1066" s="26" t="str">
        <f t="shared" si="82"/>
        <v>A5918</v>
      </c>
      <c r="D1066" s="26">
        <v>4</v>
      </c>
      <c r="E1066" s="75" t="s">
        <v>464</v>
      </c>
      <c r="F1066" s="27" t="s">
        <v>1235</v>
      </c>
      <c r="G1066" s="39" t="s">
        <v>358</v>
      </c>
      <c r="H1066" s="40">
        <v>415900012</v>
      </c>
      <c r="I1066" s="80">
        <v>0</v>
      </c>
      <c r="J1066" s="46">
        <v>33.799999999999997</v>
      </c>
      <c r="K1066" s="29">
        <f t="shared" si="74"/>
        <v>0</v>
      </c>
      <c r="L1066" s="28">
        <f t="shared" si="83"/>
        <v>39.207999999999991</v>
      </c>
      <c r="M1066" s="30">
        <f t="shared" si="84"/>
        <v>0</v>
      </c>
    </row>
    <row r="1067" spans="1:13" x14ac:dyDescent="0.25">
      <c r="A1067" s="26" t="s">
        <v>1465</v>
      </c>
      <c r="B1067" s="25" t="s">
        <v>1416</v>
      </c>
      <c r="C1067" s="26" t="str">
        <f t="shared" si="82"/>
        <v>A5918</v>
      </c>
      <c r="D1067" s="26">
        <v>5</v>
      </c>
      <c r="E1067" s="75" t="s">
        <v>464</v>
      </c>
      <c r="F1067" s="27" t="s">
        <v>1245</v>
      </c>
      <c r="G1067" s="39" t="s">
        <v>361</v>
      </c>
      <c r="H1067" s="40">
        <v>415900030</v>
      </c>
      <c r="I1067" s="80">
        <v>0</v>
      </c>
      <c r="J1067" s="46">
        <v>33.799999999999997</v>
      </c>
      <c r="K1067" s="29">
        <f t="shared" si="74"/>
        <v>0</v>
      </c>
      <c r="L1067" s="28">
        <f t="shared" si="83"/>
        <v>39.207999999999991</v>
      </c>
      <c r="M1067" s="30">
        <f t="shared" si="84"/>
        <v>0</v>
      </c>
    </row>
    <row r="1068" spans="1:13" x14ac:dyDescent="0.25">
      <c r="A1068" s="26" t="s">
        <v>1465</v>
      </c>
      <c r="B1068" s="25" t="s">
        <v>1416</v>
      </c>
      <c r="C1068" s="26" t="str">
        <f t="shared" si="82"/>
        <v>04000</v>
      </c>
      <c r="D1068" s="26">
        <v>1</v>
      </c>
      <c r="E1068" s="75" t="s">
        <v>450</v>
      </c>
      <c r="F1068" s="27" t="s">
        <v>1255</v>
      </c>
      <c r="G1068" s="39" t="s">
        <v>365</v>
      </c>
      <c r="H1068" s="40">
        <v>415900044</v>
      </c>
      <c r="I1068" s="80">
        <v>0</v>
      </c>
      <c r="J1068" s="46">
        <v>28</v>
      </c>
      <c r="K1068" s="29">
        <f t="shared" si="74"/>
        <v>0</v>
      </c>
      <c r="L1068" s="28">
        <f t="shared" si="83"/>
        <v>32.479999999999997</v>
      </c>
      <c r="M1068" s="30">
        <f t="shared" si="84"/>
        <v>0</v>
      </c>
    </row>
    <row r="1069" spans="1:13" x14ac:dyDescent="0.25">
      <c r="A1069" s="26" t="s">
        <v>1465</v>
      </c>
      <c r="B1069" s="25" t="s">
        <v>1416</v>
      </c>
      <c r="C1069" s="26" t="str">
        <f t="shared" si="82"/>
        <v>04000</v>
      </c>
      <c r="D1069" s="26">
        <v>2</v>
      </c>
      <c r="E1069" s="75" t="s">
        <v>450</v>
      </c>
      <c r="F1069" s="27" t="s">
        <v>1233</v>
      </c>
      <c r="G1069" s="39" t="s">
        <v>362</v>
      </c>
      <c r="H1069" s="40">
        <v>415900032</v>
      </c>
      <c r="I1069" s="80">
        <v>0</v>
      </c>
      <c r="J1069" s="46">
        <v>28</v>
      </c>
      <c r="K1069" s="29">
        <f t="shared" si="74"/>
        <v>0</v>
      </c>
      <c r="L1069" s="28">
        <f t="shared" si="83"/>
        <v>32.479999999999997</v>
      </c>
      <c r="M1069" s="30">
        <f t="shared" si="84"/>
        <v>0</v>
      </c>
    </row>
    <row r="1070" spans="1:13" x14ac:dyDescent="0.25">
      <c r="A1070" s="26" t="s">
        <v>1465</v>
      </c>
      <c r="B1070" s="25" t="s">
        <v>1416</v>
      </c>
      <c r="C1070" s="26" t="str">
        <f t="shared" si="82"/>
        <v>04000</v>
      </c>
      <c r="D1070" s="26">
        <v>3</v>
      </c>
      <c r="E1070" s="75" t="s">
        <v>450</v>
      </c>
      <c r="F1070" s="27" t="s">
        <v>1234</v>
      </c>
      <c r="G1070" s="39" t="s">
        <v>364</v>
      </c>
      <c r="H1070" s="40">
        <v>415900040</v>
      </c>
      <c r="I1070" s="80">
        <v>0</v>
      </c>
      <c r="J1070" s="46">
        <v>28</v>
      </c>
      <c r="K1070" s="29">
        <f t="shared" si="74"/>
        <v>0</v>
      </c>
      <c r="L1070" s="28">
        <f t="shared" si="83"/>
        <v>32.479999999999997</v>
      </c>
      <c r="M1070" s="30">
        <f t="shared" si="84"/>
        <v>0</v>
      </c>
    </row>
    <row r="1071" spans="1:13" x14ac:dyDescent="0.25">
      <c r="A1071" s="26" t="s">
        <v>1465</v>
      </c>
      <c r="B1071" s="25" t="s">
        <v>1416</v>
      </c>
      <c r="C1071" s="26" t="str">
        <f t="shared" si="82"/>
        <v>04000</v>
      </c>
      <c r="D1071" s="26">
        <v>4</v>
      </c>
      <c r="E1071" s="75" t="s">
        <v>450</v>
      </c>
      <c r="F1071" s="27" t="s">
        <v>1235</v>
      </c>
      <c r="G1071" s="39" t="s">
        <v>363</v>
      </c>
      <c r="H1071" s="40">
        <v>415900036</v>
      </c>
      <c r="I1071" s="80">
        <v>0</v>
      </c>
      <c r="J1071" s="46">
        <v>33.801699999999997</v>
      </c>
      <c r="K1071" s="29">
        <f t="shared" si="74"/>
        <v>0</v>
      </c>
      <c r="L1071" s="28">
        <f t="shared" si="83"/>
        <v>39.209971999999993</v>
      </c>
      <c r="M1071" s="30">
        <f t="shared" si="84"/>
        <v>0</v>
      </c>
    </row>
    <row r="1072" spans="1:13" x14ac:dyDescent="0.25">
      <c r="A1072" s="26" t="s">
        <v>1465</v>
      </c>
      <c r="B1072" s="25" t="s">
        <v>1416</v>
      </c>
      <c r="C1072" s="26" t="str">
        <f t="shared" si="82"/>
        <v>04000</v>
      </c>
      <c r="D1072" s="26">
        <v>5</v>
      </c>
      <c r="E1072" s="75" t="s">
        <v>450</v>
      </c>
      <c r="F1072" s="27" t="s">
        <v>1245</v>
      </c>
      <c r="G1072" s="39" t="s">
        <v>366</v>
      </c>
      <c r="H1072" s="40">
        <v>415900048</v>
      </c>
      <c r="I1072" s="80">
        <v>0</v>
      </c>
      <c r="J1072" s="46">
        <v>33.801699999999997</v>
      </c>
      <c r="K1072" s="29">
        <f t="shared" si="74"/>
        <v>0</v>
      </c>
      <c r="L1072" s="28">
        <f t="shared" si="83"/>
        <v>39.209971999999993</v>
      </c>
      <c r="M1072" s="30">
        <f t="shared" si="84"/>
        <v>0</v>
      </c>
    </row>
    <row r="1073" spans="1:13" x14ac:dyDescent="0.25">
      <c r="A1073" s="26" t="s">
        <v>1465</v>
      </c>
      <c r="B1073" s="25" t="s">
        <v>1416</v>
      </c>
      <c r="C1073" s="26" t="str">
        <f t="shared" si="82"/>
        <v>05264</v>
      </c>
      <c r="D1073" s="26">
        <v>1</v>
      </c>
      <c r="E1073" s="75" t="s">
        <v>451</v>
      </c>
      <c r="F1073" s="27" t="s">
        <v>1255</v>
      </c>
      <c r="G1073" s="39" t="s">
        <v>370</v>
      </c>
      <c r="H1073" s="40">
        <v>415900045</v>
      </c>
      <c r="I1073" s="80">
        <v>0</v>
      </c>
      <c r="J1073" s="46">
        <v>28</v>
      </c>
      <c r="K1073" s="29">
        <f t="shared" si="74"/>
        <v>0</v>
      </c>
      <c r="L1073" s="28">
        <f t="shared" si="83"/>
        <v>32.479999999999997</v>
      </c>
      <c r="M1073" s="30">
        <f t="shared" si="84"/>
        <v>0</v>
      </c>
    </row>
    <row r="1074" spans="1:13" x14ac:dyDescent="0.25">
      <c r="A1074" s="26" t="s">
        <v>1465</v>
      </c>
      <c r="B1074" s="25" t="s">
        <v>1416</v>
      </c>
      <c r="C1074" s="26" t="str">
        <f t="shared" si="82"/>
        <v>05264</v>
      </c>
      <c r="D1074" s="26">
        <v>2</v>
      </c>
      <c r="E1074" s="75" t="s">
        <v>451</v>
      </c>
      <c r="F1074" s="27" t="s">
        <v>1233</v>
      </c>
      <c r="G1074" s="39" t="s">
        <v>367</v>
      </c>
      <c r="H1074" s="40">
        <v>415900033</v>
      </c>
      <c r="I1074" s="80">
        <v>0</v>
      </c>
      <c r="J1074" s="46">
        <v>28</v>
      </c>
      <c r="K1074" s="29">
        <f t="shared" si="74"/>
        <v>0</v>
      </c>
      <c r="L1074" s="28">
        <f t="shared" si="83"/>
        <v>32.479999999999997</v>
      </c>
      <c r="M1074" s="30">
        <f t="shared" si="84"/>
        <v>0</v>
      </c>
    </row>
    <row r="1075" spans="1:13" x14ac:dyDescent="0.25">
      <c r="A1075" s="26" t="s">
        <v>1465</v>
      </c>
      <c r="B1075" s="25" t="s">
        <v>1416</v>
      </c>
      <c r="C1075" s="26" t="str">
        <f t="shared" si="82"/>
        <v>05264</v>
      </c>
      <c r="D1075" s="26">
        <v>3</v>
      </c>
      <c r="E1075" s="75" t="s">
        <v>451</v>
      </c>
      <c r="F1075" s="27" t="s">
        <v>1234</v>
      </c>
      <c r="G1075" s="39" t="s">
        <v>369</v>
      </c>
      <c r="H1075" s="40">
        <v>415900041</v>
      </c>
      <c r="I1075" s="80">
        <v>0</v>
      </c>
      <c r="J1075" s="46">
        <v>28</v>
      </c>
      <c r="K1075" s="29">
        <f t="shared" si="74"/>
        <v>0</v>
      </c>
      <c r="L1075" s="28">
        <f t="shared" si="83"/>
        <v>32.479999999999997</v>
      </c>
      <c r="M1075" s="30">
        <f t="shared" si="84"/>
        <v>0</v>
      </c>
    </row>
    <row r="1076" spans="1:13" x14ac:dyDescent="0.25">
      <c r="A1076" s="26" t="s">
        <v>1465</v>
      </c>
      <c r="B1076" s="25" t="s">
        <v>1416</v>
      </c>
      <c r="C1076" s="26" t="str">
        <f t="shared" si="82"/>
        <v>05264</v>
      </c>
      <c r="D1076" s="26">
        <v>4</v>
      </c>
      <c r="E1076" s="75" t="s">
        <v>451</v>
      </c>
      <c r="F1076" s="27" t="s">
        <v>1235</v>
      </c>
      <c r="G1076" s="39" t="s">
        <v>368</v>
      </c>
      <c r="H1076" s="40">
        <v>415900037</v>
      </c>
      <c r="I1076" s="80">
        <v>0</v>
      </c>
      <c r="J1076" s="46">
        <v>33.799999999999997</v>
      </c>
      <c r="K1076" s="29">
        <f t="shared" si="74"/>
        <v>0</v>
      </c>
      <c r="L1076" s="28">
        <f t="shared" si="83"/>
        <v>39.207999999999991</v>
      </c>
      <c r="M1076" s="30">
        <f t="shared" si="84"/>
        <v>0</v>
      </c>
    </row>
    <row r="1077" spans="1:13" x14ac:dyDescent="0.25">
      <c r="A1077" s="26" t="s">
        <v>1465</v>
      </c>
      <c r="B1077" s="25" t="s">
        <v>1416</v>
      </c>
      <c r="C1077" s="26" t="str">
        <f t="shared" si="82"/>
        <v>05264</v>
      </c>
      <c r="D1077" s="26">
        <v>5</v>
      </c>
      <c r="E1077" s="75" t="s">
        <v>451</v>
      </c>
      <c r="F1077" s="27" t="s">
        <v>1245</v>
      </c>
      <c r="G1077" s="39" t="s">
        <v>371</v>
      </c>
      <c r="H1077" s="40">
        <v>415900049</v>
      </c>
      <c r="I1077" s="80">
        <v>0</v>
      </c>
      <c r="J1077" s="46">
        <v>33.799999999999997</v>
      </c>
      <c r="K1077" s="29">
        <f t="shared" si="74"/>
        <v>0</v>
      </c>
      <c r="L1077" s="28">
        <f t="shared" si="83"/>
        <v>39.207999999999991</v>
      </c>
      <c r="M1077" s="30">
        <f t="shared" si="84"/>
        <v>0</v>
      </c>
    </row>
    <row r="1078" spans="1:13" x14ac:dyDescent="0.25">
      <c r="A1078" s="26" t="s">
        <v>1465</v>
      </c>
      <c r="B1078" s="25" t="s">
        <v>1416</v>
      </c>
      <c r="C1078" s="26" t="str">
        <f t="shared" si="82"/>
        <v>06560</v>
      </c>
      <c r="D1078" s="26">
        <v>1</v>
      </c>
      <c r="E1078" s="75" t="s">
        <v>453</v>
      </c>
      <c r="F1078" s="27" t="s">
        <v>1255</v>
      </c>
      <c r="G1078" s="39" t="s">
        <v>375</v>
      </c>
      <c r="H1078" s="40">
        <v>415900046</v>
      </c>
      <c r="I1078" s="80">
        <v>0</v>
      </c>
      <c r="J1078" s="46">
        <v>28</v>
      </c>
      <c r="K1078" s="29">
        <f t="shared" si="74"/>
        <v>0</v>
      </c>
      <c r="L1078" s="28">
        <f t="shared" si="83"/>
        <v>32.479999999999997</v>
      </c>
      <c r="M1078" s="30">
        <f t="shared" si="84"/>
        <v>0</v>
      </c>
    </row>
    <row r="1079" spans="1:13" x14ac:dyDescent="0.25">
      <c r="A1079" s="26" t="s">
        <v>1465</v>
      </c>
      <c r="B1079" s="25" t="s">
        <v>1416</v>
      </c>
      <c r="C1079" s="26" t="str">
        <f t="shared" si="82"/>
        <v>06560</v>
      </c>
      <c r="D1079" s="26">
        <v>2</v>
      </c>
      <c r="E1079" s="75" t="s">
        <v>453</v>
      </c>
      <c r="F1079" s="27" t="s">
        <v>1233</v>
      </c>
      <c r="G1079" s="39" t="s">
        <v>372</v>
      </c>
      <c r="H1079" s="40">
        <v>415900034</v>
      </c>
      <c r="I1079" s="80">
        <v>0</v>
      </c>
      <c r="J1079" s="46">
        <v>28</v>
      </c>
      <c r="K1079" s="29">
        <f t="shared" si="74"/>
        <v>0</v>
      </c>
      <c r="L1079" s="28">
        <f t="shared" si="83"/>
        <v>32.479999999999997</v>
      </c>
      <c r="M1079" s="30">
        <f t="shared" si="84"/>
        <v>0</v>
      </c>
    </row>
    <row r="1080" spans="1:13" x14ac:dyDescent="0.25">
      <c r="A1080" s="26" t="s">
        <v>1465</v>
      </c>
      <c r="B1080" s="25" t="s">
        <v>1416</v>
      </c>
      <c r="C1080" s="26" t="str">
        <f t="shared" si="82"/>
        <v>06560</v>
      </c>
      <c r="D1080" s="26">
        <v>3</v>
      </c>
      <c r="E1080" s="75" t="s">
        <v>453</v>
      </c>
      <c r="F1080" s="27" t="s">
        <v>1234</v>
      </c>
      <c r="G1080" s="39" t="s">
        <v>374</v>
      </c>
      <c r="H1080" s="40">
        <v>415900042</v>
      </c>
      <c r="I1080" s="80">
        <v>0</v>
      </c>
      <c r="J1080" s="46">
        <v>28</v>
      </c>
      <c r="K1080" s="29">
        <f t="shared" si="74"/>
        <v>0</v>
      </c>
      <c r="L1080" s="28">
        <f t="shared" si="83"/>
        <v>32.479999999999997</v>
      </c>
      <c r="M1080" s="30">
        <f t="shared" si="84"/>
        <v>0</v>
      </c>
    </row>
    <row r="1081" spans="1:13" x14ac:dyDescent="0.25">
      <c r="A1081" s="26" t="s">
        <v>1465</v>
      </c>
      <c r="B1081" s="25" t="s">
        <v>1416</v>
      </c>
      <c r="C1081" s="26" t="str">
        <f t="shared" si="82"/>
        <v>06560</v>
      </c>
      <c r="D1081" s="26">
        <v>4</v>
      </c>
      <c r="E1081" s="75" t="s">
        <v>453</v>
      </c>
      <c r="F1081" s="27" t="s">
        <v>1235</v>
      </c>
      <c r="G1081" s="39" t="s">
        <v>373</v>
      </c>
      <c r="H1081" s="40">
        <v>415900038</v>
      </c>
      <c r="I1081" s="80">
        <v>0</v>
      </c>
      <c r="J1081" s="46">
        <v>33.799999999999997</v>
      </c>
      <c r="K1081" s="29">
        <f t="shared" si="74"/>
        <v>0</v>
      </c>
      <c r="L1081" s="28">
        <f t="shared" si="83"/>
        <v>39.207999999999991</v>
      </c>
      <c r="M1081" s="30">
        <f t="shared" si="84"/>
        <v>0</v>
      </c>
    </row>
    <row r="1082" spans="1:13" x14ac:dyDescent="0.25">
      <c r="A1082" s="26" t="s">
        <v>1465</v>
      </c>
      <c r="B1082" s="25" t="s">
        <v>1416</v>
      </c>
      <c r="C1082" s="26" t="str">
        <f t="shared" si="82"/>
        <v>06560</v>
      </c>
      <c r="D1082" s="26">
        <v>5</v>
      </c>
      <c r="E1082" s="75" t="s">
        <v>453</v>
      </c>
      <c r="F1082" s="27" t="s">
        <v>1245</v>
      </c>
      <c r="G1082" s="39" t="s">
        <v>376</v>
      </c>
      <c r="H1082" s="40">
        <v>415900050</v>
      </c>
      <c r="I1082" s="80">
        <v>0</v>
      </c>
      <c r="J1082" s="46">
        <v>33.799999999999997</v>
      </c>
      <c r="K1082" s="29">
        <f t="shared" si="74"/>
        <v>0</v>
      </c>
      <c r="L1082" s="28">
        <f t="shared" si="83"/>
        <v>39.207999999999991</v>
      </c>
      <c r="M1082" s="30">
        <f t="shared" si="84"/>
        <v>0</v>
      </c>
    </row>
    <row r="1083" spans="1:13" x14ac:dyDescent="0.25">
      <c r="A1083" s="26" t="s">
        <v>1465</v>
      </c>
      <c r="B1083" s="25" t="s">
        <v>1416</v>
      </c>
      <c r="C1083" s="26" t="str">
        <f t="shared" si="82"/>
        <v>05172</v>
      </c>
      <c r="D1083" s="26">
        <v>1</v>
      </c>
      <c r="E1083" s="75" t="s">
        <v>454</v>
      </c>
      <c r="F1083" s="27" t="s">
        <v>1255</v>
      </c>
      <c r="G1083" s="39" t="s">
        <v>380</v>
      </c>
      <c r="H1083" s="40">
        <v>415900020</v>
      </c>
      <c r="I1083" s="80">
        <v>0</v>
      </c>
      <c r="J1083" s="46">
        <v>28</v>
      </c>
      <c r="K1083" s="29">
        <f t="shared" si="74"/>
        <v>0</v>
      </c>
      <c r="L1083" s="28">
        <f t="shared" si="83"/>
        <v>32.479999999999997</v>
      </c>
      <c r="M1083" s="30">
        <f t="shared" si="84"/>
        <v>0</v>
      </c>
    </row>
    <row r="1084" spans="1:13" x14ac:dyDescent="0.25">
      <c r="A1084" s="26" t="s">
        <v>1465</v>
      </c>
      <c r="B1084" s="25" t="s">
        <v>1416</v>
      </c>
      <c r="C1084" s="26" t="str">
        <f t="shared" si="82"/>
        <v>05172</v>
      </c>
      <c r="D1084" s="26">
        <v>2</v>
      </c>
      <c r="E1084" s="75" t="s">
        <v>454</v>
      </c>
      <c r="F1084" s="27" t="s">
        <v>1233</v>
      </c>
      <c r="G1084" s="39" t="s">
        <v>377</v>
      </c>
      <c r="H1084" s="40">
        <v>415900002</v>
      </c>
      <c r="I1084" s="80">
        <v>0</v>
      </c>
      <c r="J1084" s="46">
        <v>28</v>
      </c>
      <c r="K1084" s="29">
        <f t="shared" si="74"/>
        <v>0</v>
      </c>
      <c r="L1084" s="28">
        <f t="shared" si="83"/>
        <v>32.479999999999997</v>
      </c>
      <c r="M1084" s="30">
        <f t="shared" si="84"/>
        <v>0</v>
      </c>
    </row>
    <row r="1085" spans="1:13" x14ac:dyDescent="0.25">
      <c r="A1085" s="26" t="s">
        <v>1465</v>
      </c>
      <c r="B1085" s="25" t="s">
        <v>1416</v>
      </c>
      <c r="C1085" s="26" t="str">
        <f t="shared" si="82"/>
        <v>05172</v>
      </c>
      <c r="D1085" s="26">
        <v>3</v>
      </c>
      <c r="E1085" s="75" t="s">
        <v>454</v>
      </c>
      <c r="F1085" s="27" t="s">
        <v>1234</v>
      </c>
      <c r="G1085" s="39" t="s">
        <v>379</v>
      </c>
      <c r="H1085" s="40">
        <v>415900014</v>
      </c>
      <c r="I1085" s="80">
        <v>0</v>
      </c>
      <c r="J1085" s="46">
        <v>28</v>
      </c>
      <c r="K1085" s="29">
        <f t="shared" si="74"/>
        <v>0</v>
      </c>
      <c r="L1085" s="28">
        <f t="shared" si="83"/>
        <v>32.479999999999997</v>
      </c>
      <c r="M1085" s="30">
        <f t="shared" si="84"/>
        <v>0</v>
      </c>
    </row>
    <row r="1086" spans="1:13" x14ac:dyDescent="0.25">
      <c r="A1086" s="26" t="s">
        <v>1465</v>
      </c>
      <c r="B1086" s="25" t="s">
        <v>1416</v>
      </c>
      <c r="C1086" s="26" t="str">
        <f t="shared" si="82"/>
        <v>05172</v>
      </c>
      <c r="D1086" s="26">
        <v>4</v>
      </c>
      <c r="E1086" s="75" t="s">
        <v>454</v>
      </c>
      <c r="F1086" s="27" t="s">
        <v>1235</v>
      </c>
      <c r="G1086" s="39" t="s">
        <v>378</v>
      </c>
      <c r="H1086" s="40">
        <v>415900008</v>
      </c>
      <c r="I1086" s="80">
        <v>0</v>
      </c>
      <c r="J1086" s="46">
        <v>33.799999999999997</v>
      </c>
      <c r="K1086" s="29">
        <f t="shared" si="74"/>
        <v>0</v>
      </c>
      <c r="L1086" s="28">
        <f t="shared" si="83"/>
        <v>39.207999999999991</v>
      </c>
      <c r="M1086" s="30">
        <f t="shared" si="84"/>
        <v>0</v>
      </c>
    </row>
    <row r="1087" spans="1:13" x14ac:dyDescent="0.25">
      <c r="A1087" s="26" t="s">
        <v>1465</v>
      </c>
      <c r="B1087" s="25" t="s">
        <v>1416</v>
      </c>
      <c r="C1087" s="26" t="str">
        <f t="shared" si="82"/>
        <v>05172</v>
      </c>
      <c r="D1087" s="26">
        <v>5</v>
      </c>
      <c r="E1087" s="75" t="s">
        <v>454</v>
      </c>
      <c r="F1087" s="27" t="s">
        <v>1245</v>
      </c>
      <c r="G1087" s="39" t="s">
        <v>381</v>
      </c>
      <c r="H1087" s="40">
        <v>415900026</v>
      </c>
      <c r="I1087" s="80">
        <v>0</v>
      </c>
      <c r="J1087" s="46">
        <v>33.799999999999997</v>
      </c>
      <c r="K1087" s="29">
        <f t="shared" si="74"/>
        <v>0</v>
      </c>
      <c r="L1087" s="28">
        <f t="shared" si="83"/>
        <v>39.207999999999991</v>
      </c>
      <c r="M1087" s="30">
        <f t="shared" si="84"/>
        <v>0</v>
      </c>
    </row>
    <row r="1088" spans="1:13" x14ac:dyDescent="0.25">
      <c r="A1088" s="26" t="s">
        <v>1465</v>
      </c>
      <c r="B1088" s="25" t="s">
        <v>1416</v>
      </c>
      <c r="C1088" s="26" t="str">
        <f t="shared" si="82"/>
        <v>A5301</v>
      </c>
      <c r="D1088" s="26">
        <v>1</v>
      </c>
      <c r="E1088" s="75" t="s">
        <v>461</v>
      </c>
      <c r="F1088" s="27" t="s">
        <v>1255</v>
      </c>
      <c r="G1088" s="39" t="s">
        <v>385</v>
      </c>
      <c r="H1088" s="40">
        <v>415900022</v>
      </c>
      <c r="I1088" s="80">
        <v>0</v>
      </c>
      <c r="J1088" s="46">
        <v>28</v>
      </c>
      <c r="K1088" s="29">
        <f t="shared" si="74"/>
        <v>0</v>
      </c>
      <c r="L1088" s="28">
        <f t="shared" si="83"/>
        <v>32.479999999999997</v>
      </c>
      <c r="M1088" s="30">
        <f t="shared" si="84"/>
        <v>0</v>
      </c>
    </row>
    <row r="1089" spans="1:13" x14ac:dyDescent="0.25">
      <c r="A1089" s="26" t="s">
        <v>1465</v>
      </c>
      <c r="B1089" s="25" t="s">
        <v>1416</v>
      </c>
      <c r="C1089" s="26" t="str">
        <f t="shared" si="82"/>
        <v>A5301</v>
      </c>
      <c r="D1089" s="26">
        <v>2</v>
      </c>
      <c r="E1089" s="75" t="s">
        <v>461</v>
      </c>
      <c r="F1089" s="27" t="s">
        <v>1233</v>
      </c>
      <c r="G1089" s="39" t="s">
        <v>382</v>
      </c>
      <c r="H1089" s="40">
        <v>415900004</v>
      </c>
      <c r="I1089" s="80">
        <v>0</v>
      </c>
      <c r="J1089" s="46">
        <v>28</v>
      </c>
      <c r="K1089" s="29">
        <f t="shared" si="74"/>
        <v>0</v>
      </c>
      <c r="L1089" s="28">
        <f t="shared" si="83"/>
        <v>32.479999999999997</v>
      </c>
      <c r="M1089" s="30">
        <f t="shared" si="84"/>
        <v>0</v>
      </c>
    </row>
    <row r="1090" spans="1:13" x14ac:dyDescent="0.25">
      <c r="A1090" s="26" t="s">
        <v>1465</v>
      </c>
      <c r="B1090" s="25" t="s">
        <v>1416</v>
      </c>
      <c r="C1090" s="26" t="str">
        <f t="shared" si="82"/>
        <v>A5301</v>
      </c>
      <c r="D1090" s="26">
        <v>3</v>
      </c>
      <c r="E1090" s="75" t="s">
        <v>461</v>
      </c>
      <c r="F1090" s="27" t="s">
        <v>1234</v>
      </c>
      <c r="G1090" s="39" t="s">
        <v>384</v>
      </c>
      <c r="H1090" s="40">
        <v>415900016</v>
      </c>
      <c r="I1090" s="80">
        <v>0</v>
      </c>
      <c r="J1090" s="46">
        <v>28</v>
      </c>
      <c r="K1090" s="29">
        <f t="shared" si="74"/>
        <v>0</v>
      </c>
      <c r="L1090" s="28">
        <f t="shared" si="83"/>
        <v>32.479999999999997</v>
      </c>
      <c r="M1090" s="30">
        <f t="shared" si="84"/>
        <v>0</v>
      </c>
    </row>
    <row r="1091" spans="1:13" x14ac:dyDescent="0.25">
      <c r="A1091" s="26" t="s">
        <v>1465</v>
      </c>
      <c r="B1091" s="25" t="s">
        <v>1416</v>
      </c>
      <c r="C1091" s="26" t="str">
        <f t="shared" si="82"/>
        <v>A5301</v>
      </c>
      <c r="D1091" s="26">
        <v>4</v>
      </c>
      <c r="E1091" s="75" t="s">
        <v>461</v>
      </c>
      <c r="F1091" s="27" t="s">
        <v>1235</v>
      </c>
      <c r="G1091" s="39" t="s">
        <v>383</v>
      </c>
      <c r="H1091" s="40">
        <v>415900010</v>
      </c>
      <c r="I1091" s="80">
        <v>0</v>
      </c>
      <c r="J1091" s="46">
        <v>33.799999999999997</v>
      </c>
      <c r="K1091" s="29">
        <f t="shared" si="74"/>
        <v>0</v>
      </c>
      <c r="L1091" s="28">
        <f t="shared" si="83"/>
        <v>39.207999999999991</v>
      </c>
      <c r="M1091" s="30">
        <f t="shared" si="84"/>
        <v>0</v>
      </c>
    </row>
    <row r="1092" spans="1:13" x14ac:dyDescent="0.25">
      <c r="A1092" s="26" t="s">
        <v>1465</v>
      </c>
      <c r="B1092" s="25" t="s">
        <v>1416</v>
      </c>
      <c r="C1092" s="26" t="str">
        <f t="shared" si="82"/>
        <v>A5301</v>
      </c>
      <c r="D1092" s="26">
        <v>5</v>
      </c>
      <c r="E1092" s="75" t="s">
        <v>461</v>
      </c>
      <c r="F1092" s="27" t="s">
        <v>1245</v>
      </c>
      <c r="G1092" s="39" t="s">
        <v>386</v>
      </c>
      <c r="H1092" s="40">
        <v>415900028</v>
      </c>
      <c r="I1092" s="80">
        <v>0</v>
      </c>
      <c r="J1092" s="46">
        <v>33.799999999999997</v>
      </c>
      <c r="K1092" s="29">
        <f t="shared" si="74"/>
        <v>0</v>
      </c>
      <c r="L1092" s="28">
        <f t="shared" si="83"/>
        <v>39.207999999999991</v>
      </c>
      <c r="M1092" s="30">
        <f t="shared" si="84"/>
        <v>0</v>
      </c>
    </row>
    <row r="1093" spans="1:13" x14ac:dyDescent="0.25">
      <c r="A1093" s="26" t="s">
        <v>1465</v>
      </c>
      <c r="B1093" s="25" t="s">
        <v>1416</v>
      </c>
      <c r="C1093" s="26" t="str">
        <f t="shared" si="82"/>
        <v>05508</v>
      </c>
      <c r="D1093" s="26">
        <v>1</v>
      </c>
      <c r="E1093" s="75" t="s">
        <v>455</v>
      </c>
      <c r="F1093" s="27" t="s">
        <v>1255</v>
      </c>
      <c r="G1093" s="39" t="s">
        <v>390</v>
      </c>
      <c r="H1093" s="40">
        <v>415900021</v>
      </c>
      <c r="I1093" s="80">
        <v>0</v>
      </c>
      <c r="J1093" s="46">
        <v>28</v>
      </c>
      <c r="K1093" s="29">
        <f t="shared" si="74"/>
        <v>0</v>
      </c>
      <c r="L1093" s="28">
        <f t="shared" si="83"/>
        <v>32.479999999999997</v>
      </c>
      <c r="M1093" s="30">
        <f t="shared" si="84"/>
        <v>0</v>
      </c>
    </row>
    <row r="1094" spans="1:13" x14ac:dyDescent="0.25">
      <c r="A1094" s="26" t="s">
        <v>1465</v>
      </c>
      <c r="B1094" s="25" t="s">
        <v>1416</v>
      </c>
      <c r="C1094" s="26" t="str">
        <f t="shared" si="82"/>
        <v>05508</v>
      </c>
      <c r="D1094" s="26">
        <v>2</v>
      </c>
      <c r="E1094" s="75" t="s">
        <v>455</v>
      </c>
      <c r="F1094" s="27" t="s">
        <v>1233</v>
      </c>
      <c r="G1094" s="39" t="s">
        <v>387</v>
      </c>
      <c r="H1094" s="40">
        <v>415900003</v>
      </c>
      <c r="I1094" s="80">
        <v>0</v>
      </c>
      <c r="J1094" s="46">
        <v>28</v>
      </c>
      <c r="K1094" s="29">
        <f t="shared" si="74"/>
        <v>0</v>
      </c>
      <c r="L1094" s="28">
        <f t="shared" si="83"/>
        <v>32.479999999999997</v>
      </c>
      <c r="M1094" s="30">
        <f t="shared" si="84"/>
        <v>0</v>
      </c>
    </row>
    <row r="1095" spans="1:13" x14ac:dyDescent="0.25">
      <c r="A1095" s="26" t="s">
        <v>1465</v>
      </c>
      <c r="B1095" s="25" t="s">
        <v>1416</v>
      </c>
      <c r="C1095" s="26" t="str">
        <f t="shared" si="82"/>
        <v>05508</v>
      </c>
      <c r="D1095" s="26">
        <v>3</v>
      </c>
      <c r="E1095" s="75" t="s">
        <v>455</v>
      </c>
      <c r="F1095" s="27" t="s">
        <v>1234</v>
      </c>
      <c r="G1095" s="39" t="s">
        <v>389</v>
      </c>
      <c r="H1095" s="40">
        <v>415900015</v>
      </c>
      <c r="I1095" s="80">
        <v>0</v>
      </c>
      <c r="J1095" s="46">
        <v>28</v>
      </c>
      <c r="K1095" s="29">
        <f t="shared" si="74"/>
        <v>0</v>
      </c>
      <c r="L1095" s="28">
        <f t="shared" si="83"/>
        <v>32.479999999999997</v>
      </c>
      <c r="M1095" s="30">
        <f t="shared" si="84"/>
        <v>0</v>
      </c>
    </row>
    <row r="1096" spans="1:13" x14ac:dyDescent="0.25">
      <c r="A1096" s="26" t="s">
        <v>1465</v>
      </c>
      <c r="B1096" s="25" t="s">
        <v>1416</v>
      </c>
      <c r="C1096" s="26" t="str">
        <f t="shared" si="82"/>
        <v>05508</v>
      </c>
      <c r="D1096" s="26">
        <v>4</v>
      </c>
      <c r="E1096" s="75" t="s">
        <v>455</v>
      </c>
      <c r="F1096" s="27" t="s">
        <v>1235</v>
      </c>
      <c r="G1096" s="39" t="s">
        <v>388</v>
      </c>
      <c r="H1096" s="40">
        <v>415900009</v>
      </c>
      <c r="I1096" s="80">
        <v>0</v>
      </c>
      <c r="J1096" s="46">
        <v>33.799999999999997</v>
      </c>
      <c r="K1096" s="29">
        <f t="shared" si="74"/>
        <v>0</v>
      </c>
      <c r="L1096" s="28">
        <f t="shared" si="83"/>
        <v>39.207999999999991</v>
      </c>
      <c r="M1096" s="30">
        <f t="shared" si="84"/>
        <v>0</v>
      </c>
    </row>
    <row r="1097" spans="1:13" x14ac:dyDescent="0.25">
      <c r="A1097" s="26" t="s">
        <v>1465</v>
      </c>
      <c r="B1097" s="25" t="s">
        <v>1416</v>
      </c>
      <c r="C1097" s="26" t="str">
        <f t="shared" si="82"/>
        <v>05508</v>
      </c>
      <c r="D1097" s="26">
        <v>5</v>
      </c>
      <c r="E1097" s="75" t="s">
        <v>455</v>
      </c>
      <c r="F1097" s="27" t="s">
        <v>1245</v>
      </c>
      <c r="G1097" s="39" t="s">
        <v>391</v>
      </c>
      <c r="H1097" s="40">
        <v>415900027</v>
      </c>
      <c r="I1097" s="80">
        <v>0</v>
      </c>
      <c r="J1097" s="46">
        <v>33.799999999999997</v>
      </c>
      <c r="K1097" s="29">
        <f t="shared" si="74"/>
        <v>0</v>
      </c>
      <c r="L1097" s="28">
        <f t="shared" si="83"/>
        <v>39.207999999999991</v>
      </c>
      <c r="M1097" s="30">
        <f t="shared" si="84"/>
        <v>0</v>
      </c>
    </row>
    <row r="1098" spans="1:13" x14ac:dyDescent="0.25">
      <c r="A1098" s="26" t="s">
        <v>1465</v>
      </c>
      <c r="B1098" s="25" t="s">
        <v>1416</v>
      </c>
      <c r="C1098" s="26" t="str">
        <f t="shared" si="82"/>
        <v>A5432</v>
      </c>
      <c r="D1098" s="26">
        <v>1</v>
      </c>
      <c r="E1098" s="75" t="s">
        <v>458</v>
      </c>
      <c r="F1098" s="27" t="s">
        <v>1255</v>
      </c>
      <c r="G1098" s="39" t="s">
        <v>395</v>
      </c>
      <c r="H1098" s="40">
        <v>415900023</v>
      </c>
      <c r="I1098" s="80">
        <v>0</v>
      </c>
      <c r="J1098" s="46">
        <v>28</v>
      </c>
      <c r="K1098" s="29">
        <f t="shared" si="74"/>
        <v>0</v>
      </c>
      <c r="L1098" s="28">
        <f t="shared" si="83"/>
        <v>32.479999999999997</v>
      </c>
      <c r="M1098" s="30">
        <f t="shared" si="84"/>
        <v>0</v>
      </c>
    </row>
    <row r="1099" spans="1:13" x14ac:dyDescent="0.25">
      <c r="A1099" s="26" t="s">
        <v>1465</v>
      </c>
      <c r="B1099" s="25" t="s">
        <v>1416</v>
      </c>
      <c r="C1099" s="26" t="str">
        <f t="shared" si="82"/>
        <v>A5432</v>
      </c>
      <c r="D1099" s="26">
        <v>2</v>
      </c>
      <c r="E1099" s="75" t="s">
        <v>458</v>
      </c>
      <c r="F1099" s="27" t="s">
        <v>1233</v>
      </c>
      <c r="G1099" s="39" t="s">
        <v>392</v>
      </c>
      <c r="H1099" s="40">
        <v>415900005</v>
      </c>
      <c r="I1099" s="80">
        <v>0</v>
      </c>
      <c r="J1099" s="46">
        <v>28</v>
      </c>
      <c r="K1099" s="29">
        <f t="shared" si="74"/>
        <v>0</v>
      </c>
      <c r="L1099" s="28">
        <f t="shared" si="83"/>
        <v>32.479999999999997</v>
      </c>
      <c r="M1099" s="30">
        <f t="shared" si="84"/>
        <v>0</v>
      </c>
    </row>
    <row r="1100" spans="1:13" x14ac:dyDescent="0.25">
      <c r="A1100" s="26" t="s">
        <v>1465</v>
      </c>
      <c r="B1100" s="25" t="s">
        <v>1416</v>
      </c>
      <c r="C1100" s="26" t="str">
        <f t="shared" si="82"/>
        <v>A5432</v>
      </c>
      <c r="D1100" s="26">
        <v>3</v>
      </c>
      <c r="E1100" s="75" t="s">
        <v>458</v>
      </c>
      <c r="F1100" s="27" t="s">
        <v>1234</v>
      </c>
      <c r="G1100" s="39" t="s">
        <v>394</v>
      </c>
      <c r="H1100" s="40">
        <v>415900017</v>
      </c>
      <c r="I1100" s="80">
        <v>0</v>
      </c>
      <c r="J1100" s="46">
        <v>28</v>
      </c>
      <c r="K1100" s="29">
        <f t="shared" si="74"/>
        <v>0</v>
      </c>
      <c r="L1100" s="28">
        <f t="shared" si="83"/>
        <v>32.479999999999997</v>
      </c>
      <c r="M1100" s="30">
        <f t="shared" si="84"/>
        <v>0</v>
      </c>
    </row>
    <row r="1101" spans="1:13" x14ac:dyDescent="0.25">
      <c r="A1101" s="26" t="s">
        <v>1465</v>
      </c>
      <c r="B1101" s="25" t="s">
        <v>1416</v>
      </c>
      <c r="C1101" s="26" t="str">
        <f t="shared" si="82"/>
        <v>A5432</v>
      </c>
      <c r="D1101" s="26">
        <v>4</v>
      </c>
      <c r="E1101" s="75" t="s">
        <v>458</v>
      </c>
      <c r="F1101" s="27" t="s">
        <v>1235</v>
      </c>
      <c r="G1101" s="39" t="s">
        <v>393</v>
      </c>
      <c r="H1101" s="40">
        <v>415900011</v>
      </c>
      <c r="I1101" s="80">
        <v>0</v>
      </c>
      <c r="J1101" s="46">
        <v>33.799999999999997</v>
      </c>
      <c r="K1101" s="29">
        <f t="shared" si="74"/>
        <v>0</v>
      </c>
      <c r="L1101" s="28">
        <f t="shared" si="83"/>
        <v>39.207999999999991</v>
      </c>
      <c r="M1101" s="30">
        <f t="shared" si="84"/>
        <v>0</v>
      </c>
    </row>
    <row r="1102" spans="1:13" x14ac:dyDescent="0.25">
      <c r="A1102" s="26" t="s">
        <v>1465</v>
      </c>
      <c r="B1102" s="25" t="s">
        <v>1416</v>
      </c>
      <c r="C1102" s="26" t="str">
        <f t="shared" si="82"/>
        <v>A5432</v>
      </c>
      <c r="D1102" s="26">
        <v>5</v>
      </c>
      <c r="E1102" s="75" t="s">
        <v>458</v>
      </c>
      <c r="F1102" s="27" t="s">
        <v>1245</v>
      </c>
      <c r="G1102" s="39" t="s">
        <v>396</v>
      </c>
      <c r="H1102" s="40">
        <v>415900029</v>
      </c>
      <c r="I1102" s="80">
        <v>0</v>
      </c>
      <c r="J1102" s="46">
        <v>33.799999999999997</v>
      </c>
      <c r="K1102" s="29">
        <f t="shared" si="74"/>
        <v>0</v>
      </c>
      <c r="L1102" s="28">
        <f t="shared" si="83"/>
        <v>39.207999999999991</v>
      </c>
      <c r="M1102" s="30">
        <f t="shared" si="84"/>
        <v>0</v>
      </c>
    </row>
    <row r="1103" spans="1:13" x14ac:dyDescent="0.25">
      <c r="A1103" s="26" t="s">
        <v>1466</v>
      </c>
      <c r="B1103" s="25" t="s">
        <v>1417</v>
      </c>
      <c r="C1103" s="26" t="str">
        <f t="shared" si="82"/>
        <v>05404</v>
      </c>
      <c r="D1103" s="26">
        <v>1</v>
      </c>
      <c r="E1103" s="75" t="s">
        <v>446</v>
      </c>
      <c r="F1103" s="27" t="s">
        <v>1255</v>
      </c>
      <c r="G1103" s="39" t="s">
        <v>275</v>
      </c>
      <c r="H1103" s="40">
        <v>415905038</v>
      </c>
      <c r="I1103" s="80">
        <v>0</v>
      </c>
      <c r="J1103" s="46">
        <v>28</v>
      </c>
      <c r="K1103" s="29">
        <f t="shared" si="74"/>
        <v>0</v>
      </c>
      <c r="L1103" s="28">
        <f t="shared" si="83"/>
        <v>32.479999999999997</v>
      </c>
      <c r="M1103" s="30">
        <f t="shared" si="84"/>
        <v>0</v>
      </c>
    </row>
    <row r="1104" spans="1:13" x14ac:dyDescent="0.25">
      <c r="A1104" s="26" t="s">
        <v>1466</v>
      </c>
      <c r="B1104" s="25" t="s">
        <v>1417</v>
      </c>
      <c r="C1104" s="26" t="str">
        <f t="shared" si="82"/>
        <v>05404</v>
      </c>
      <c r="D1104" s="26">
        <v>2</v>
      </c>
      <c r="E1104" s="75" t="s">
        <v>446</v>
      </c>
      <c r="F1104" s="27" t="s">
        <v>1233</v>
      </c>
      <c r="G1104" s="39" t="s">
        <v>272</v>
      </c>
      <c r="H1104" s="40">
        <v>415905032</v>
      </c>
      <c r="I1104" s="80">
        <v>0</v>
      </c>
      <c r="J1104" s="46">
        <v>28</v>
      </c>
      <c r="K1104" s="29">
        <f t="shared" si="74"/>
        <v>0</v>
      </c>
      <c r="L1104" s="28">
        <f t="shared" si="83"/>
        <v>32.479999999999997</v>
      </c>
      <c r="M1104" s="30">
        <f t="shared" si="84"/>
        <v>0</v>
      </c>
    </row>
    <row r="1105" spans="1:13" x14ac:dyDescent="0.25">
      <c r="A1105" s="26" t="s">
        <v>1466</v>
      </c>
      <c r="B1105" s="25" t="s">
        <v>1417</v>
      </c>
      <c r="C1105" s="26" t="str">
        <f t="shared" si="82"/>
        <v>05404</v>
      </c>
      <c r="D1105" s="26">
        <v>3</v>
      </c>
      <c r="E1105" s="75" t="s">
        <v>446</v>
      </c>
      <c r="F1105" s="27" t="s">
        <v>1234</v>
      </c>
      <c r="G1105" s="39" t="s">
        <v>274</v>
      </c>
      <c r="H1105" s="40">
        <v>415905036</v>
      </c>
      <c r="I1105" s="80">
        <v>0</v>
      </c>
      <c r="J1105" s="46">
        <v>28</v>
      </c>
      <c r="K1105" s="29">
        <f t="shared" si="74"/>
        <v>0</v>
      </c>
      <c r="L1105" s="28">
        <f t="shared" si="83"/>
        <v>32.479999999999997</v>
      </c>
      <c r="M1105" s="30">
        <f t="shared" si="84"/>
        <v>0</v>
      </c>
    </row>
    <row r="1106" spans="1:13" x14ac:dyDescent="0.25">
      <c r="A1106" s="26" t="s">
        <v>1466</v>
      </c>
      <c r="B1106" s="25" t="s">
        <v>1417</v>
      </c>
      <c r="C1106" s="26" t="str">
        <f t="shared" si="82"/>
        <v>05404</v>
      </c>
      <c r="D1106" s="26">
        <v>4</v>
      </c>
      <c r="E1106" s="75" t="s">
        <v>446</v>
      </c>
      <c r="F1106" s="27" t="s">
        <v>1235</v>
      </c>
      <c r="G1106" s="39" t="s">
        <v>273</v>
      </c>
      <c r="H1106" s="40">
        <v>415905034</v>
      </c>
      <c r="I1106" s="80">
        <v>0</v>
      </c>
      <c r="J1106" s="46">
        <v>33.799999999999997</v>
      </c>
      <c r="K1106" s="29">
        <f t="shared" si="74"/>
        <v>0</v>
      </c>
      <c r="L1106" s="28">
        <f t="shared" si="83"/>
        <v>39.207999999999991</v>
      </c>
      <c r="M1106" s="30">
        <f t="shared" si="84"/>
        <v>0</v>
      </c>
    </row>
    <row r="1107" spans="1:13" x14ac:dyDescent="0.25">
      <c r="A1107" s="26" t="s">
        <v>1466</v>
      </c>
      <c r="B1107" s="25" t="s">
        <v>1417</v>
      </c>
      <c r="C1107" s="26" t="str">
        <f t="shared" si="82"/>
        <v>05404</v>
      </c>
      <c r="D1107" s="26">
        <v>5</v>
      </c>
      <c r="E1107" s="75" t="s">
        <v>446</v>
      </c>
      <c r="F1107" s="27" t="s">
        <v>1245</v>
      </c>
      <c r="G1107" s="39" t="s">
        <v>276</v>
      </c>
      <c r="H1107" s="40">
        <v>415905040</v>
      </c>
      <c r="I1107" s="80">
        <v>0</v>
      </c>
      <c r="J1107" s="46">
        <v>33.799999999999997</v>
      </c>
      <c r="K1107" s="29">
        <f t="shared" si="74"/>
        <v>0</v>
      </c>
      <c r="L1107" s="28">
        <f t="shared" si="83"/>
        <v>39.207999999999991</v>
      </c>
      <c r="M1107" s="30">
        <f t="shared" si="84"/>
        <v>0</v>
      </c>
    </row>
    <row r="1108" spans="1:13" x14ac:dyDescent="0.25">
      <c r="A1108" s="26" t="s">
        <v>1466</v>
      </c>
      <c r="B1108" s="25" t="s">
        <v>1417</v>
      </c>
      <c r="C1108" s="26" t="str">
        <f t="shared" si="82"/>
        <v>00207</v>
      </c>
      <c r="D1108" s="26">
        <v>1</v>
      </c>
      <c r="E1108" s="75" t="s">
        <v>447</v>
      </c>
      <c r="F1108" s="27" t="s">
        <v>1255</v>
      </c>
      <c r="G1108" s="39" t="s">
        <v>280</v>
      </c>
      <c r="H1108" s="40">
        <v>415905019</v>
      </c>
      <c r="I1108" s="80">
        <v>0</v>
      </c>
      <c r="J1108" s="46">
        <v>23.5</v>
      </c>
      <c r="K1108" s="29">
        <f t="shared" si="74"/>
        <v>0</v>
      </c>
      <c r="L1108" s="28">
        <f t="shared" si="83"/>
        <v>27.259999999999998</v>
      </c>
      <c r="M1108" s="30">
        <f t="shared" si="84"/>
        <v>0</v>
      </c>
    </row>
    <row r="1109" spans="1:13" x14ac:dyDescent="0.25">
      <c r="A1109" s="26" t="s">
        <v>1466</v>
      </c>
      <c r="B1109" s="25" t="s">
        <v>1417</v>
      </c>
      <c r="C1109" s="26" t="str">
        <f t="shared" si="82"/>
        <v>00207</v>
      </c>
      <c r="D1109" s="26">
        <v>2</v>
      </c>
      <c r="E1109" s="75" t="s">
        <v>447</v>
      </c>
      <c r="F1109" s="27" t="s">
        <v>1233</v>
      </c>
      <c r="G1109" s="39" t="s">
        <v>277</v>
      </c>
      <c r="H1109" s="40">
        <v>415905001</v>
      </c>
      <c r="I1109" s="80">
        <v>0</v>
      </c>
      <c r="J1109" s="46">
        <v>23.5</v>
      </c>
      <c r="K1109" s="29">
        <f t="shared" si="74"/>
        <v>0</v>
      </c>
      <c r="L1109" s="28">
        <f t="shared" si="83"/>
        <v>27.259999999999998</v>
      </c>
      <c r="M1109" s="30">
        <f t="shared" si="84"/>
        <v>0</v>
      </c>
    </row>
    <row r="1110" spans="1:13" x14ac:dyDescent="0.25">
      <c r="A1110" s="26" t="s">
        <v>1466</v>
      </c>
      <c r="B1110" s="25" t="s">
        <v>1417</v>
      </c>
      <c r="C1110" s="26" t="str">
        <f t="shared" si="82"/>
        <v>00207</v>
      </c>
      <c r="D1110" s="26">
        <v>3</v>
      </c>
      <c r="E1110" s="75" t="s">
        <v>447</v>
      </c>
      <c r="F1110" s="27" t="s">
        <v>1234</v>
      </c>
      <c r="G1110" s="39" t="s">
        <v>279</v>
      </c>
      <c r="H1110" s="40">
        <v>415905013</v>
      </c>
      <c r="I1110" s="80">
        <v>0</v>
      </c>
      <c r="J1110" s="46">
        <v>23.5</v>
      </c>
      <c r="K1110" s="29">
        <f t="shared" si="74"/>
        <v>0</v>
      </c>
      <c r="L1110" s="28">
        <f t="shared" si="83"/>
        <v>27.259999999999998</v>
      </c>
      <c r="M1110" s="30">
        <f t="shared" si="84"/>
        <v>0</v>
      </c>
    </row>
    <row r="1111" spans="1:13" x14ac:dyDescent="0.25">
      <c r="A1111" s="26" t="s">
        <v>1466</v>
      </c>
      <c r="B1111" s="25" t="s">
        <v>1417</v>
      </c>
      <c r="C1111" s="26" t="str">
        <f t="shared" si="82"/>
        <v>00207</v>
      </c>
      <c r="D1111" s="26">
        <v>4</v>
      </c>
      <c r="E1111" s="75" t="s">
        <v>447</v>
      </c>
      <c r="F1111" s="27" t="s">
        <v>1235</v>
      </c>
      <c r="G1111" s="39" t="s">
        <v>278</v>
      </c>
      <c r="H1111" s="40">
        <v>415905007</v>
      </c>
      <c r="I1111" s="80">
        <v>0</v>
      </c>
      <c r="J1111" s="46">
        <v>29.3</v>
      </c>
      <c r="K1111" s="29">
        <f t="shared" si="74"/>
        <v>0</v>
      </c>
      <c r="L1111" s="28">
        <f t="shared" si="83"/>
        <v>33.988</v>
      </c>
      <c r="M1111" s="30">
        <f t="shared" si="84"/>
        <v>0</v>
      </c>
    </row>
    <row r="1112" spans="1:13" x14ac:dyDescent="0.25">
      <c r="A1112" s="26" t="s">
        <v>1466</v>
      </c>
      <c r="B1112" s="25" t="s">
        <v>1417</v>
      </c>
      <c r="C1112" s="26" t="str">
        <f t="shared" si="82"/>
        <v>00207</v>
      </c>
      <c r="D1112" s="26">
        <v>5</v>
      </c>
      <c r="E1112" s="75" t="s">
        <v>447</v>
      </c>
      <c r="F1112" s="27" t="s">
        <v>1245</v>
      </c>
      <c r="G1112" s="39" t="s">
        <v>1503</v>
      </c>
      <c r="H1112" s="40">
        <v>415905025</v>
      </c>
      <c r="I1112" s="80">
        <v>0</v>
      </c>
      <c r="J1112" s="46">
        <v>29.3</v>
      </c>
      <c r="K1112" s="29">
        <f t="shared" si="74"/>
        <v>0</v>
      </c>
      <c r="L1112" s="28">
        <f t="shared" si="83"/>
        <v>33.988</v>
      </c>
      <c r="M1112" s="30">
        <f t="shared" si="84"/>
        <v>0</v>
      </c>
    </row>
    <row r="1113" spans="1:13" x14ac:dyDescent="0.25">
      <c r="A1113" s="26" t="s">
        <v>1466</v>
      </c>
      <c r="B1113" s="25" t="s">
        <v>1417</v>
      </c>
      <c r="C1113" s="26" t="str">
        <f t="shared" si="82"/>
        <v>06420</v>
      </c>
      <c r="D1113" s="26">
        <v>1</v>
      </c>
      <c r="E1113" s="75" t="s">
        <v>449</v>
      </c>
      <c r="F1113" s="27" t="s">
        <v>1255</v>
      </c>
      <c r="G1113" s="39" t="s">
        <v>285</v>
      </c>
      <c r="H1113" s="40">
        <v>415905022</v>
      </c>
      <c r="I1113" s="80">
        <v>0</v>
      </c>
      <c r="J1113" s="46">
        <v>28</v>
      </c>
      <c r="K1113" s="29">
        <f t="shared" si="74"/>
        <v>0</v>
      </c>
      <c r="L1113" s="28">
        <f t="shared" si="83"/>
        <v>32.479999999999997</v>
      </c>
      <c r="M1113" s="30">
        <f t="shared" si="84"/>
        <v>0</v>
      </c>
    </row>
    <row r="1114" spans="1:13" x14ac:dyDescent="0.25">
      <c r="A1114" s="26" t="s">
        <v>1466</v>
      </c>
      <c r="B1114" s="25" t="s">
        <v>1417</v>
      </c>
      <c r="C1114" s="26" t="str">
        <f t="shared" si="82"/>
        <v>06420</v>
      </c>
      <c r="D1114" s="26">
        <v>2</v>
      </c>
      <c r="E1114" s="75" t="s">
        <v>449</v>
      </c>
      <c r="F1114" s="27" t="s">
        <v>1233</v>
      </c>
      <c r="G1114" s="39" t="s">
        <v>282</v>
      </c>
      <c r="H1114" s="40">
        <v>415905004</v>
      </c>
      <c r="I1114" s="80">
        <v>0</v>
      </c>
      <c r="J1114" s="46">
        <v>28</v>
      </c>
      <c r="K1114" s="29">
        <f t="shared" si="74"/>
        <v>0</v>
      </c>
      <c r="L1114" s="28">
        <f t="shared" si="83"/>
        <v>32.479999999999997</v>
      </c>
      <c r="M1114" s="30">
        <f t="shared" si="84"/>
        <v>0</v>
      </c>
    </row>
    <row r="1115" spans="1:13" x14ac:dyDescent="0.25">
      <c r="A1115" s="26" t="s">
        <v>1466</v>
      </c>
      <c r="B1115" s="25" t="s">
        <v>1417</v>
      </c>
      <c r="C1115" s="26" t="str">
        <f t="shared" si="82"/>
        <v>06420</v>
      </c>
      <c r="D1115" s="26">
        <v>3</v>
      </c>
      <c r="E1115" s="75" t="s">
        <v>449</v>
      </c>
      <c r="F1115" s="27" t="s">
        <v>1234</v>
      </c>
      <c r="G1115" s="39" t="s">
        <v>284</v>
      </c>
      <c r="H1115" s="40">
        <v>415905016</v>
      </c>
      <c r="I1115" s="80">
        <v>0</v>
      </c>
      <c r="J1115" s="46">
        <v>28</v>
      </c>
      <c r="K1115" s="29">
        <f t="shared" si="74"/>
        <v>0</v>
      </c>
      <c r="L1115" s="28">
        <f t="shared" si="83"/>
        <v>32.479999999999997</v>
      </c>
      <c r="M1115" s="30">
        <f t="shared" si="84"/>
        <v>0</v>
      </c>
    </row>
    <row r="1116" spans="1:13" x14ac:dyDescent="0.25">
      <c r="A1116" s="26" t="s">
        <v>1466</v>
      </c>
      <c r="B1116" s="25" t="s">
        <v>1417</v>
      </c>
      <c r="C1116" s="26" t="str">
        <f t="shared" si="82"/>
        <v>06420</v>
      </c>
      <c r="D1116" s="26">
        <v>4</v>
      </c>
      <c r="E1116" s="75" t="s">
        <v>449</v>
      </c>
      <c r="F1116" s="27" t="s">
        <v>1235</v>
      </c>
      <c r="G1116" s="39" t="s">
        <v>283</v>
      </c>
      <c r="H1116" s="40">
        <v>415905010</v>
      </c>
      <c r="I1116" s="80">
        <v>0</v>
      </c>
      <c r="J1116" s="46">
        <v>33.799999999999997</v>
      </c>
      <c r="K1116" s="29">
        <f t="shared" ref="K1116:K1179" si="85">I1116*J1116</f>
        <v>0</v>
      </c>
      <c r="L1116" s="28">
        <f t="shared" si="83"/>
        <v>39.207999999999991</v>
      </c>
      <c r="M1116" s="30">
        <f t="shared" si="84"/>
        <v>0</v>
      </c>
    </row>
    <row r="1117" spans="1:13" x14ac:dyDescent="0.25">
      <c r="A1117" s="26" t="s">
        <v>1466</v>
      </c>
      <c r="B1117" s="25" t="s">
        <v>1417</v>
      </c>
      <c r="C1117" s="26" t="str">
        <f t="shared" ref="C1117:C1180" si="86">RIGHT(G1117,5)</f>
        <v>06420</v>
      </c>
      <c r="D1117" s="26">
        <v>5</v>
      </c>
      <c r="E1117" s="75" t="s">
        <v>449</v>
      </c>
      <c r="F1117" s="27" t="s">
        <v>1245</v>
      </c>
      <c r="G1117" s="39" t="s">
        <v>286</v>
      </c>
      <c r="H1117" s="40">
        <v>415905028</v>
      </c>
      <c r="I1117" s="80">
        <v>0</v>
      </c>
      <c r="J1117" s="46">
        <v>33.799999999999997</v>
      </c>
      <c r="K1117" s="29">
        <f t="shared" si="85"/>
        <v>0</v>
      </c>
      <c r="L1117" s="28">
        <f t="shared" ref="L1117:L1180" si="87">+J1117*1.16</f>
        <v>39.207999999999991</v>
      </c>
      <c r="M1117" s="30">
        <f t="shared" ref="M1117:M1180" si="88">+I1117*L1117</f>
        <v>0</v>
      </c>
    </row>
    <row r="1118" spans="1:13" x14ac:dyDescent="0.25">
      <c r="A1118" s="26" t="s">
        <v>1466</v>
      </c>
      <c r="B1118" s="25" t="s">
        <v>1417</v>
      </c>
      <c r="C1118" s="26" t="str">
        <f t="shared" si="86"/>
        <v>A6156</v>
      </c>
      <c r="D1118" s="26">
        <v>1</v>
      </c>
      <c r="E1118" s="75" t="s">
        <v>452</v>
      </c>
      <c r="F1118" s="27" t="s">
        <v>1255</v>
      </c>
      <c r="G1118" s="39" t="s">
        <v>290</v>
      </c>
      <c r="H1118" s="40">
        <v>415905024</v>
      </c>
      <c r="I1118" s="80">
        <v>0</v>
      </c>
      <c r="J1118" s="46">
        <v>28</v>
      </c>
      <c r="K1118" s="29">
        <f t="shared" si="85"/>
        <v>0</v>
      </c>
      <c r="L1118" s="28">
        <f t="shared" si="87"/>
        <v>32.479999999999997</v>
      </c>
      <c r="M1118" s="30">
        <f t="shared" si="88"/>
        <v>0</v>
      </c>
    </row>
    <row r="1119" spans="1:13" x14ac:dyDescent="0.25">
      <c r="A1119" s="26" t="s">
        <v>1466</v>
      </c>
      <c r="B1119" s="25" t="s">
        <v>1417</v>
      </c>
      <c r="C1119" s="26" t="str">
        <f t="shared" si="86"/>
        <v>A6156</v>
      </c>
      <c r="D1119" s="26">
        <v>2</v>
      </c>
      <c r="E1119" s="75" t="s">
        <v>452</v>
      </c>
      <c r="F1119" s="27" t="s">
        <v>1233</v>
      </c>
      <c r="G1119" s="39" t="s">
        <v>287</v>
      </c>
      <c r="H1119" s="40">
        <v>415905006</v>
      </c>
      <c r="I1119" s="80">
        <v>0</v>
      </c>
      <c r="J1119" s="46">
        <v>28</v>
      </c>
      <c r="K1119" s="29">
        <f t="shared" si="85"/>
        <v>0</v>
      </c>
      <c r="L1119" s="28">
        <f t="shared" si="87"/>
        <v>32.479999999999997</v>
      </c>
      <c r="M1119" s="30">
        <f t="shared" si="88"/>
        <v>0</v>
      </c>
    </row>
    <row r="1120" spans="1:13" x14ac:dyDescent="0.25">
      <c r="A1120" s="26" t="s">
        <v>1466</v>
      </c>
      <c r="B1120" s="25" t="s">
        <v>1417</v>
      </c>
      <c r="C1120" s="26" t="str">
        <f t="shared" si="86"/>
        <v>A6156</v>
      </c>
      <c r="D1120" s="26">
        <v>3</v>
      </c>
      <c r="E1120" s="75" t="s">
        <v>452</v>
      </c>
      <c r="F1120" s="27" t="s">
        <v>1234</v>
      </c>
      <c r="G1120" s="39" t="s">
        <v>289</v>
      </c>
      <c r="H1120" s="40">
        <v>415905018</v>
      </c>
      <c r="I1120" s="80">
        <v>0</v>
      </c>
      <c r="J1120" s="46">
        <v>28</v>
      </c>
      <c r="K1120" s="29">
        <f t="shared" si="85"/>
        <v>0</v>
      </c>
      <c r="L1120" s="28">
        <f t="shared" si="87"/>
        <v>32.479999999999997</v>
      </c>
      <c r="M1120" s="30">
        <f t="shared" si="88"/>
        <v>0</v>
      </c>
    </row>
    <row r="1121" spans="1:13" x14ac:dyDescent="0.25">
      <c r="A1121" s="26" t="s">
        <v>1466</v>
      </c>
      <c r="B1121" s="25" t="s">
        <v>1417</v>
      </c>
      <c r="C1121" s="26" t="str">
        <f t="shared" si="86"/>
        <v>A6156</v>
      </c>
      <c r="D1121" s="26">
        <v>4</v>
      </c>
      <c r="E1121" s="75" t="s">
        <v>452</v>
      </c>
      <c r="F1121" s="27" t="s">
        <v>1235</v>
      </c>
      <c r="G1121" s="39" t="s">
        <v>288</v>
      </c>
      <c r="H1121" s="40">
        <v>415905012</v>
      </c>
      <c r="I1121" s="80">
        <v>0</v>
      </c>
      <c r="J1121" s="46">
        <v>33.799999999999997</v>
      </c>
      <c r="K1121" s="29">
        <f t="shared" si="85"/>
        <v>0</v>
      </c>
      <c r="L1121" s="28">
        <f t="shared" si="87"/>
        <v>39.207999999999991</v>
      </c>
      <c r="M1121" s="30">
        <f t="shared" si="88"/>
        <v>0</v>
      </c>
    </row>
    <row r="1122" spans="1:13" x14ac:dyDescent="0.25">
      <c r="A1122" s="26" t="s">
        <v>1466</v>
      </c>
      <c r="B1122" s="25" t="s">
        <v>1417</v>
      </c>
      <c r="C1122" s="26" t="str">
        <f t="shared" si="86"/>
        <v>A6156</v>
      </c>
      <c r="D1122" s="26">
        <v>5</v>
      </c>
      <c r="E1122" s="75" t="s">
        <v>452</v>
      </c>
      <c r="F1122" s="27" t="s">
        <v>1245</v>
      </c>
      <c r="G1122" s="39" t="s">
        <v>291</v>
      </c>
      <c r="H1122" s="40">
        <v>415905030</v>
      </c>
      <c r="I1122" s="80">
        <v>0</v>
      </c>
      <c r="J1122" s="46">
        <v>33.799999999999997</v>
      </c>
      <c r="K1122" s="29">
        <f t="shared" si="85"/>
        <v>0</v>
      </c>
      <c r="L1122" s="28">
        <f t="shared" si="87"/>
        <v>39.207999999999991</v>
      </c>
      <c r="M1122" s="30">
        <f t="shared" si="88"/>
        <v>0</v>
      </c>
    </row>
    <row r="1123" spans="1:13" x14ac:dyDescent="0.25">
      <c r="A1123" s="26" t="s">
        <v>1466</v>
      </c>
      <c r="B1123" s="25" t="s">
        <v>1417</v>
      </c>
      <c r="C1123" s="26" t="str">
        <f t="shared" si="86"/>
        <v>05172</v>
      </c>
      <c r="D1123" s="26">
        <v>1</v>
      </c>
      <c r="E1123" s="75" t="s">
        <v>454</v>
      </c>
      <c r="F1123" s="27" t="s">
        <v>1255</v>
      </c>
      <c r="G1123" s="39" t="s">
        <v>295</v>
      </c>
      <c r="H1123" s="40">
        <v>415905020</v>
      </c>
      <c r="I1123" s="80">
        <v>0</v>
      </c>
      <c r="J1123" s="46">
        <v>28</v>
      </c>
      <c r="K1123" s="29">
        <f t="shared" si="85"/>
        <v>0</v>
      </c>
      <c r="L1123" s="28">
        <f t="shared" si="87"/>
        <v>32.479999999999997</v>
      </c>
      <c r="M1123" s="30">
        <f t="shared" si="88"/>
        <v>0</v>
      </c>
    </row>
    <row r="1124" spans="1:13" x14ac:dyDescent="0.25">
      <c r="A1124" s="26" t="s">
        <v>1466</v>
      </c>
      <c r="B1124" s="25" t="s">
        <v>1417</v>
      </c>
      <c r="C1124" s="26" t="str">
        <f t="shared" si="86"/>
        <v>05172</v>
      </c>
      <c r="D1124" s="26">
        <v>2</v>
      </c>
      <c r="E1124" s="75" t="s">
        <v>454</v>
      </c>
      <c r="F1124" s="27" t="s">
        <v>1233</v>
      </c>
      <c r="G1124" s="39" t="s">
        <v>292</v>
      </c>
      <c r="H1124" s="40">
        <v>415905002</v>
      </c>
      <c r="I1124" s="80">
        <v>0</v>
      </c>
      <c r="J1124" s="46">
        <v>28</v>
      </c>
      <c r="K1124" s="29">
        <f t="shared" si="85"/>
        <v>0</v>
      </c>
      <c r="L1124" s="28">
        <f t="shared" si="87"/>
        <v>32.479999999999997</v>
      </c>
      <c r="M1124" s="30">
        <f t="shared" si="88"/>
        <v>0</v>
      </c>
    </row>
    <row r="1125" spans="1:13" x14ac:dyDescent="0.25">
      <c r="A1125" s="26" t="s">
        <v>1466</v>
      </c>
      <c r="B1125" s="25" t="s">
        <v>1417</v>
      </c>
      <c r="C1125" s="26" t="str">
        <f t="shared" si="86"/>
        <v>05172</v>
      </c>
      <c r="D1125" s="26">
        <v>3</v>
      </c>
      <c r="E1125" s="75" t="s">
        <v>454</v>
      </c>
      <c r="F1125" s="27" t="s">
        <v>1234</v>
      </c>
      <c r="G1125" s="39" t="s">
        <v>294</v>
      </c>
      <c r="H1125" s="40">
        <v>415905014</v>
      </c>
      <c r="I1125" s="80">
        <v>0</v>
      </c>
      <c r="J1125" s="46">
        <v>28</v>
      </c>
      <c r="K1125" s="29">
        <f t="shared" si="85"/>
        <v>0</v>
      </c>
      <c r="L1125" s="28">
        <f t="shared" si="87"/>
        <v>32.479999999999997</v>
      </c>
      <c r="M1125" s="30">
        <f t="shared" si="88"/>
        <v>0</v>
      </c>
    </row>
    <row r="1126" spans="1:13" x14ac:dyDescent="0.25">
      <c r="A1126" s="26" t="s">
        <v>1466</v>
      </c>
      <c r="B1126" s="25" t="s">
        <v>1417</v>
      </c>
      <c r="C1126" s="26" t="str">
        <f t="shared" si="86"/>
        <v>05172</v>
      </c>
      <c r="D1126" s="26">
        <v>4</v>
      </c>
      <c r="E1126" s="75" t="s">
        <v>454</v>
      </c>
      <c r="F1126" s="27" t="s">
        <v>1235</v>
      </c>
      <c r="G1126" s="39" t="s">
        <v>293</v>
      </c>
      <c r="H1126" s="40">
        <v>415905008</v>
      </c>
      <c r="I1126" s="80">
        <v>0</v>
      </c>
      <c r="J1126" s="46">
        <v>33.799999999999997</v>
      </c>
      <c r="K1126" s="29">
        <f t="shared" si="85"/>
        <v>0</v>
      </c>
      <c r="L1126" s="28">
        <f t="shared" si="87"/>
        <v>39.207999999999991</v>
      </c>
      <c r="M1126" s="30">
        <f t="shared" si="88"/>
        <v>0</v>
      </c>
    </row>
    <row r="1127" spans="1:13" x14ac:dyDescent="0.25">
      <c r="A1127" s="26" t="s">
        <v>1466</v>
      </c>
      <c r="B1127" s="25" t="s">
        <v>1417</v>
      </c>
      <c r="C1127" s="26" t="str">
        <f t="shared" si="86"/>
        <v>05172</v>
      </c>
      <c r="D1127" s="26">
        <v>5</v>
      </c>
      <c r="E1127" s="75" t="s">
        <v>454</v>
      </c>
      <c r="F1127" s="27" t="s">
        <v>1245</v>
      </c>
      <c r="G1127" s="39" t="s">
        <v>296</v>
      </c>
      <c r="H1127" s="40">
        <v>415905026</v>
      </c>
      <c r="I1127" s="80">
        <v>0</v>
      </c>
      <c r="J1127" s="46">
        <v>33.799999999999997</v>
      </c>
      <c r="K1127" s="29">
        <f t="shared" si="85"/>
        <v>0</v>
      </c>
      <c r="L1127" s="28">
        <f t="shared" si="87"/>
        <v>39.207999999999991</v>
      </c>
      <c r="M1127" s="30">
        <f t="shared" si="88"/>
        <v>0</v>
      </c>
    </row>
    <row r="1128" spans="1:13" x14ac:dyDescent="0.25">
      <c r="A1128" s="26" t="s">
        <v>1466</v>
      </c>
      <c r="B1128" s="25" t="s">
        <v>1417</v>
      </c>
      <c r="C1128" s="26" t="str">
        <f t="shared" si="86"/>
        <v>05508</v>
      </c>
      <c r="D1128" s="26">
        <v>1</v>
      </c>
      <c r="E1128" s="75" t="s">
        <v>455</v>
      </c>
      <c r="F1128" s="27" t="s">
        <v>1255</v>
      </c>
      <c r="G1128" s="39" t="s">
        <v>300</v>
      </c>
      <c r="H1128" s="40">
        <v>415905021</v>
      </c>
      <c r="I1128" s="80">
        <v>0</v>
      </c>
      <c r="J1128" s="46">
        <v>28</v>
      </c>
      <c r="K1128" s="29">
        <f t="shared" si="85"/>
        <v>0</v>
      </c>
      <c r="L1128" s="28">
        <f t="shared" si="87"/>
        <v>32.479999999999997</v>
      </c>
      <c r="M1128" s="30">
        <f t="shared" si="88"/>
        <v>0</v>
      </c>
    </row>
    <row r="1129" spans="1:13" x14ac:dyDescent="0.25">
      <c r="A1129" s="26" t="s">
        <v>1466</v>
      </c>
      <c r="B1129" s="25" t="s">
        <v>1417</v>
      </c>
      <c r="C1129" s="26" t="str">
        <f t="shared" si="86"/>
        <v>05508</v>
      </c>
      <c r="D1129" s="26">
        <v>2</v>
      </c>
      <c r="E1129" s="75" t="s">
        <v>455</v>
      </c>
      <c r="F1129" s="27" t="s">
        <v>1233</v>
      </c>
      <c r="G1129" s="39" t="s">
        <v>297</v>
      </c>
      <c r="H1129" s="40">
        <v>415905003</v>
      </c>
      <c r="I1129" s="80">
        <v>0</v>
      </c>
      <c r="J1129" s="46">
        <v>28</v>
      </c>
      <c r="K1129" s="29">
        <f t="shared" si="85"/>
        <v>0</v>
      </c>
      <c r="L1129" s="28">
        <f t="shared" si="87"/>
        <v>32.479999999999997</v>
      </c>
      <c r="M1129" s="30">
        <f t="shared" si="88"/>
        <v>0</v>
      </c>
    </row>
    <row r="1130" spans="1:13" x14ac:dyDescent="0.25">
      <c r="A1130" s="26" t="s">
        <v>1466</v>
      </c>
      <c r="B1130" s="25" t="s">
        <v>1417</v>
      </c>
      <c r="C1130" s="26" t="str">
        <f t="shared" si="86"/>
        <v>05508</v>
      </c>
      <c r="D1130" s="26">
        <v>3</v>
      </c>
      <c r="E1130" s="75" t="s">
        <v>455</v>
      </c>
      <c r="F1130" s="27" t="s">
        <v>1234</v>
      </c>
      <c r="G1130" s="39" t="s">
        <v>299</v>
      </c>
      <c r="H1130" s="40">
        <v>415905015</v>
      </c>
      <c r="I1130" s="80">
        <v>0</v>
      </c>
      <c r="J1130" s="46">
        <v>28</v>
      </c>
      <c r="K1130" s="29">
        <f t="shared" si="85"/>
        <v>0</v>
      </c>
      <c r="L1130" s="28">
        <f t="shared" si="87"/>
        <v>32.479999999999997</v>
      </c>
      <c r="M1130" s="30">
        <f t="shared" si="88"/>
        <v>0</v>
      </c>
    </row>
    <row r="1131" spans="1:13" x14ac:dyDescent="0.25">
      <c r="A1131" s="26" t="s">
        <v>1466</v>
      </c>
      <c r="B1131" s="25" t="s">
        <v>1417</v>
      </c>
      <c r="C1131" s="26" t="str">
        <f t="shared" si="86"/>
        <v>05508</v>
      </c>
      <c r="D1131" s="26">
        <v>4</v>
      </c>
      <c r="E1131" s="75" t="s">
        <v>455</v>
      </c>
      <c r="F1131" s="27" t="s">
        <v>1235</v>
      </c>
      <c r="G1131" s="39" t="s">
        <v>298</v>
      </c>
      <c r="H1131" s="40">
        <v>415905009</v>
      </c>
      <c r="I1131" s="80">
        <v>0</v>
      </c>
      <c r="J1131" s="46">
        <v>33.799999999999997</v>
      </c>
      <c r="K1131" s="29">
        <f t="shared" si="85"/>
        <v>0</v>
      </c>
      <c r="L1131" s="28">
        <f t="shared" si="87"/>
        <v>39.207999999999991</v>
      </c>
      <c r="M1131" s="30">
        <f t="shared" si="88"/>
        <v>0</v>
      </c>
    </row>
    <row r="1132" spans="1:13" x14ac:dyDescent="0.25">
      <c r="A1132" s="26" t="s">
        <v>1466</v>
      </c>
      <c r="B1132" s="25" t="s">
        <v>1417</v>
      </c>
      <c r="C1132" s="26" t="str">
        <f t="shared" si="86"/>
        <v>05508</v>
      </c>
      <c r="D1132" s="26">
        <v>5</v>
      </c>
      <c r="E1132" s="75" t="s">
        <v>455</v>
      </c>
      <c r="F1132" s="27" t="s">
        <v>1245</v>
      </c>
      <c r="G1132" s="39" t="s">
        <v>301</v>
      </c>
      <c r="H1132" s="40">
        <v>415905027</v>
      </c>
      <c r="I1132" s="80">
        <v>0</v>
      </c>
      <c r="J1132" s="46">
        <v>33.799999999999997</v>
      </c>
      <c r="K1132" s="29">
        <f t="shared" si="85"/>
        <v>0</v>
      </c>
      <c r="L1132" s="28">
        <f t="shared" si="87"/>
        <v>39.207999999999991</v>
      </c>
      <c r="M1132" s="30">
        <f t="shared" si="88"/>
        <v>0</v>
      </c>
    </row>
    <row r="1133" spans="1:13" x14ac:dyDescent="0.25">
      <c r="A1133" s="26" t="s">
        <v>1466</v>
      </c>
      <c r="B1133" s="25" t="s">
        <v>1417</v>
      </c>
      <c r="C1133" s="26" t="str">
        <f t="shared" si="86"/>
        <v>01307</v>
      </c>
      <c r="D1133" s="26">
        <v>1</v>
      </c>
      <c r="E1133" s="75" t="s">
        <v>456</v>
      </c>
      <c r="F1133" s="27" t="s">
        <v>1255</v>
      </c>
      <c r="G1133" s="39" t="s">
        <v>305</v>
      </c>
      <c r="H1133" s="40">
        <v>415905037</v>
      </c>
      <c r="I1133" s="80">
        <v>0</v>
      </c>
      <c r="J1133" s="46">
        <v>28</v>
      </c>
      <c r="K1133" s="29">
        <f t="shared" si="85"/>
        <v>0</v>
      </c>
      <c r="L1133" s="28">
        <f t="shared" si="87"/>
        <v>32.479999999999997</v>
      </c>
      <c r="M1133" s="30">
        <f t="shared" si="88"/>
        <v>0</v>
      </c>
    </row>
    <row r="1134" spans="1:13" x14ac:dyDescent="0.25">
      <c r="A1134" s="26" t="s">
        <v>1466</v>
      </c>
      <c r="B1134" s="25" t="s">
        <v>1417</v>
      </c>
      <c r="C1134" s="26" t="str">
        <f t="shared" si="86"/>
        <v>01307</v>
      </c>
      <c r="D1134" s="26">
        <v>2</v>
      </c>
      <c r="E1134" s="75" t="s">
        <v>456</v>
      </c>
      <c r="F1134" s="27" t="s">
        <v>1233</v>
      </c>
      <c r="G1134" s="39" t="s">
        <v>302</v>
      </c>
      <c r="H1134" s="40">
        <v>415905031</v>
      </c>
      <c r="I1134" s="80">
        <v>0</v>
      </c>
      <c r="J1134" s="46">
        <v>28</v>
      </c>
      <c r="K1134" s="29">
        <f t="shared" si="85"/>
        <v>0</v>
      </c>
      <c r="L1134" s="28">
        <f t="shared" si="87"/>
        <v>32.479999999999997</v>
      </c>
      <c r="M1134" s="30">
        <f t="shared" si="88"/>
        <v>0</v>
      </c>
    </row>
    <row r="1135" spans="1:13" x14ac:dyDescent="0.25">
      <c r="A1135" s="26" t="s">
        <v>1466</v>
      </c>
      <c r="B1135" s="25" t="s">
        <v>1417</v>
      </c>
      <c r="C1135" s="26" t="str">
        <f t="shared" si="86"/>
        <v>01307</v>
      </c>
      <c r="D1135" s="26">
        <v>3</v>
      </c>
      <c r="E1135" s="75" t="s">
        <v>456</v>
      </c>
      <c r="F1135" s="27" t="s">
        <v>1234</v>
      </c>
      <c r="G1135" s="39" t="s">
        <v>304</v>
      </c>
      <c r="H1135" s="40">
        <v>415905035</v>
      </c>
      <c r="I1135" s="80">
        <v>0</v>
      </c>
      <c r="J1135" s="46">
        <v>28</v>
      </c>
      <c r="K1135" s="29">
        <f t="shared" si="85"/>
        <v>0</v>
      </c>
      <c r="L1135" s="28">
        <f t="shared" si="87"/>
        <v>32.479999999999997</v>
      </c>
      <c r="M1135" s="30">
        <f t="shared" si="88"/>
        <v>0</v>
      </c>
    </row>
    <row r="1136" spans="1:13" x14ac:dyDescent="0.25">
      <c r="A1136" s="26" t="s">
        <v>1466</v>
      </c>
      <c r="B1136" s="25" t="s">
        <v>1417</v>
      </c>
      <c r="C1136" s="26" t="str">
        <f t="shared" si="86"/>
        <v>01307</v>
      </c>
      <c r="D1136" s="26">
        <v>4</v>
      </c>
      <c r="E1136" s="75" t="s">
        <v>456</v>
      </c>
      <c r="F1136" s="27" t="s">
        <v>1235</v>
      </c>
      <c r="G1136" s="39" t="s">
        <v>303</v>
      </c>
      <c r="H1136" s="40">
        <v>415905033</v>
      </c>
      <c r="I1136" s="80">
        <v>0</v>
      </c>
      <c r="J1136" s="46">
        <v>33.799999999999997</v>
      </c>
      <c r="K1136" s="29">
        <f t="shared" si="85"/>
        <v>0</v>
      </c>
      <c r="L1136" s="28">
        <f t="shared" si="87"/>
        <v>39.207999999999991</v>
      </c>
      <c r="M1136" s="30">
        <f t="shared" si="88"/>
        <v>0</v>
      </c>
    </row>
    <row r="1137" spans="1:13" x14ac:dyDescent="0.25">
      <c r="A1137" s="26" t="s">
        <v>1466</v>
      </c>
      <c r="B1137" s="25" t="s">
        <v>1417</v>
      </c>
      <c r="C1137" s="26" t="str">
        <f t="shared" si="86"/>
        <v>01307</v>
      </c>
      <c r="D1137" s="26">
        <v>5</v>
      </c>
      <c r="E1137" s="75" t="s">
        <v>456</v>
      </c>
      <c r="F1137" s="27" t="s">
        <v>1245</v>
      </c>
      <c r="G1137" s="39" t="s">
        <v>306</v>
      </c>
      <c r="H1137" s="40">
        <v>415905039</v>
      </c>
      <c r="I1137" s="80">
        <v>0</v>
      </c>
      <c r="J1137" s="46">
        <v>33.799999999999997</v>
      </c>
      <c r="K1137" s="29">
        <f t="shared" si="85"/>
        <v>0</v>
      </c>
      <c r="L1137" s="28">
        <f t="shared" si="87"/>
        <v>39.207999999999991</v>
      </c>
      <c r="M1137" s="30">
        <f t="shared" si="88"/>
        <v>0</v>
      </c>
    </row>
    <row r="1138" spans="1:13" x14ac:dyDescent="0.25">
      <c r="A1138" s="26" t="s">
        <v>1466</v>
      </c>
      <c r="B1138" s="25" t="s">
        <v>1417</v>
      </c>
      <c r="C1138" s="26" t="str">
        <f t="shared" si="86"/>
        <v>A5432</v>
      </c>
      <c r="D1138" s="26">
        <v>1</v>
      </c>
      <c r="E1138" s="75" t="s">
        <v>458</v>
      </c>
      <c r="F1138" s="27" t="s">
        <v>1255</v>
      </c>
      <c r="G1138" s="39" t="s">
        <v>310</v>
      </c>
      <c r="H1138" s="40">
        <v>415905023</v>
      </c>
      <c r="I1138" s="80">
        <v>0</v>
      </c>
      <c r="J1138" s="46">
        <v>28</v>
      </c>
      <c r="K1138" s="29">
        <f t="shared" si="85"/>
        <v>0</v>
      </c>
      <c r="L1138" s="28">
        <f t="shared" si="87"/>
        <v>32.479999999999997</v>
      </c>
      <c r="M1138" s="30">
        <f t="shared" si="88"/>
        <v>0</v>
      </c>
    </row>
    <row r="1139" spans="1:13" x14ac:dyDescent="0.25">
      <c r="A1139" s="26" t="s">
        <v>1466</v>
      </c>
      <c r="B1139" s="25" t="s">
        <v>1417</v>
      </c>
      <c r="C1139" s="26" t="str">
        <f t="shared" si="86"/>
        <v>A5432</v>
      </c>
      <c r="D1139" s="26">
        <v>2</v>
      </c>
      <c r="E1139" s="75" t="s">
        <v>458</v>
      </c>
      <c r="F1139" s="27" t="s">
        <v>1233</v>
      </c>
      <c r="G1139" s="39" t="s">
        <v>307</v>
      </c>
      <c r="H1139" s="40">
        <v>415905005</v>
      </c>
      <c r="I1139" s="80">
        <v>0</v>
      </c>
      <c r="J1139" s="46">
        <v>28</v>
      </c>
      <c r="K1139" s="29">
        <f t="shared" si="85"/>
        <v>0</v>
      </c>
      <c r="L1139" s="28">
        <f t="shared" si="87"/>
        <v>32.479999999999997</v>
      </c>
      <c r="M1139" s="30">
        <f t="shared" si="88"/>
        <v>0</v>
      </c>
    </row>
    <row r="1140" spans="1:13" x14ac:dyDescent="0.25">
      <c r="A1140" s="26" t="s">
        <v>1466</v>
      </c>
      <c r="B1140" s="25" t="s">
        <v>1417</v>
      </c>
      <c r="C1140" s="26" t="str">
        <f t="shared" si="86"/>
        <v>A5432</v>
      </c>
      <c r="D1140" s="26">
        <v>3</v>
      </c>
      <c r="E1140" s="75" t="s">
        <v>458</v>
      </c>
      <c r="F1140" s="27" t="s">
        <v>1234</v>
      </c>
      <c r="G1140" s="39" t="s">
        <v>309</v>
      </c>
      <c r="H1140" s="40">
        <v>415905017</v>
      </c>
      <c r="I1140" s="80">
        <v>0</v>
      </c>
      <c r="J1140" s="46">
        <v>28</v>
      </c>
      <c r="K1140" s="29">
        <f t="shared" si="85"/>
        <v>0</v>
      </c>
      <c r="L1140" s="28">
        <f t="shared" si="87"/>
        <v>32.479999999999997</v>
      </c>
      <c r="M1140" s="30">
        <f t="shared" si="88"/>
        <v>0</v>
      </c>
    </row>
    <row r="1141" spans="1:13" x14ac:dyDescent="0.25">
      <c r="A1141" s="26" t="s">
        <v>1466</v>
      </c>
      <c r="B1141" s="25" t="s">
        <v>1417</v>
      </c>
      <c r="C1141" s="26" t="str">
        <f t="shared" si="86"/>
        <v>A5432</v>
      </c>
      <c r="D1141" s="26">
        <v>4</v>
      </c>
      <c r="E1141" s="75" t="s">
        <v>458</v>
      </c>
      <c r="F1141" s="27" t="s">
        <v>1235</v>
      </c>
      <c r="G1141" s="39" t="s">
        <v>308</v>
      </c>
      <c r="H1141" s="40">
        <v>415905011</v>
      </c>
      <c r="I1141" s="80">
        <v>0</v>
      </c>
      <c r="J1141" s="46">
        <v>33.799999999999997</v>
      </c>
      <c r="K1141" s="29">
        <f t="shared" si="85"/>
        <v>0</v>
      </c>
      <c r="L1141" s="28">
        <f t="shared" si="87"/>
        <v>39.207999999999991</v>
      </c>
      <c r="M1141" s="30">
        <f t="shared" si="88"/>
        <v>0</v>
      </c>
    </row>
    <row r="1142" spans="1:13" x14ac:dyDescent="0.25">
      <c r="A1142" s="26" t="s">
        <v>1466</v>
      </c>
      <c r="B1142" s="25" t="s">
        <v>1417</v>
      </c>
      <c r="C1142" s="26" t="str">
        <f t="shared" si="86"/>
        <v>A5432</v>
      </c>
      <c r="D1142" s="26">
        <v>5</v>
      </c>
      <c r="E1142" s="75" t="s">
        <v>458</v>
      </c>
      <c r="F1142" s="27" t="s">
        <v>1245</v>
      </c>
      <c r="G1142" s="39" t="s">
        <v>311</v>
      </c>
      <c r="H1142" s="40">
        <v>415905029</v>
      </c>
      <c r="I1142" s="80">
        <v>0</v>
      </c>
      <c r="J1142" s="46">
        <v>33.799999999999997</v>
      </c>
      <c r="K1142" s="29">
        <f t="shared" si="85"/>
        <v>0</v>
      </c>
      <c r="L1142" s="28">
        <f t="shared" si="87"/>
        <v>39.207999999999991</v>
      </c>
      <c r="M1142" s="30">
        <f t="shared" si="88"/>
        <v>0</v>
      </c>
    </row>
    <row r="1143" spans="1:13" ht="24" x14ac:dyDescent="0.25">
      <c r="A1143" s="26" t="s">
        <v>1467</v>
      </c>
      <c r="B1143" s="25" t="s">
        <v>1418</v>
      </c>
      <c r="C1143" s="26" t="str">
        <f t="shared" si="86"/>
        <v>93439</v>
      </c>
      <c r="D1143" s="26">
        <v>1</v>
      </c>
      <c r="E1143" s="75" t="s">
        <v>1231</v>
      </c>
      <c r="F1143" s="27" t="s">
        <v>1256</v>
      </c>
      <c r="G1143" s="39" t="s">
        <v>594</v>
      </c>
      <c r="H1143" s="40">
        <v>416103005</v>
      </c>
      <c r="I1143" s="80">
        <v>0</v>
      </c>
      <c r="J1143" s="46">
        <v>243</v>
      </c>
      <c r="K1143" s="29">
        <f t="shared" si="85"/>
        <v>0</v>
      </c>
      <c r="L1143" s="28">
        <f t="shared" si="87"/>
        <v>281.88</v>
      </c>
      <c r="M1143" s="30">
        <f t="shared" si="88"/>
        <v>0</v>
      </c>
    </row>
    <row r="1144" spans="1:13" ht="24" x14ac:dyDescent="0.25">
      <c r="A1144" s="26" t="s">
        <v>1467</v>
      </c>
      <c r="B1144" s="25" t="s">
        <v>1418</v>
      </c>
      <c r="C1144" s="26" t="str">
        <f t="shared" si="86"/>
        <v>93439</v>
      </c>
      <c r="D1144" s="26">
        <v>2</v>
      </c>
      <c r="E1144" s="75" t="s">
        <v>1231</v>
      </c>
      <c r="F1144" s="27" t="s">
        <v>1257</v>
      </c>
      <c r="G1144" s="39" t="s">
        <v>595</v>
      </c>
      <c r="H1144" s="40">
        <v>416103001</v>
      </c>
      <c r="I1144" s="80">
        <v>0</v>
      </c>
      <c r="J1144" s="46">
        <v>243</v>
      </c>
      <c r="K1144" s="29">
        <f t="shared" si="85"/>
        <v>0</v>
      </c>
      <c r="L1144" s="28">
        <f t="shared" si="87"/>
        <v>281.88</v>
      </c>
      <c r="M1144" s="30">
        <f t="shared" si="88"/>
        <v>0</v>
      </c>
    </row>
    <row r="1145" spans="1:13" ht="24" x14ac:dyDescent="0.25">
      <c r="A1145" s="26" t="s">
        <v>1467</v>
      </c>
      <c r="B1145" s="25" t="s">
        <v>1418</v>
      </c>
      <c r="C1145" s="26" t="str">
        <f t="shared" si="86"/>
        <v>93439</v>
      </c>
      <c r="D1145" s="26">
        <v>3</v>
      </c>
      <c r="E1145" s="75" t="s">
        <v>1231</v>
      </c>
      <c r="F1145" s="27" t="s">
        <v>1258</v>
      </c>
      <c r="G1145" s="39" t="s">
        <v>596</v>
      </c>
      <c r="H1145" s="40">
        <v>416103002</v>
      </c>
      <c r="I1145" s="80">
        <v>0</v>
      </c>
      <c r="J1145" s="46">
        <v>243</v>
      </c>
      <c r="K1145" s="29">
        <f t="shared" si="85"/>
        <v>0</v>
      </c>
      <c r="L1145" s="28">
        <f t="shared" si="87"/>
        <v>281.88</v>
      </c>
      <c r="M1145" s="30">
        <f t="shared" si="88"/>
        <v>0</v>
      </c>
    </row>
    <row r="1146" spans="1:13" ht="24" x14ac:dyDescent="0.25">
      <c r="A1146" s="26" t="s">
        <v>1467</v>
      </c>
      <c r="B1146" s="25" t="s">
        <v>1418</v>
      </c>
      <c r="C1146" s="26" t="str">
        <f t="shared" si="86"/>
        <v>93439</v>
      </c>
      <c r="D1146" s="26">
        <v>4</v>
      </c>
      <c r="E1146" s="75" t="s">
        <v>1231</v>
      </c>
      <c r="F1146" s="27" t="s">
        <v>1259</v>
      </c>
      <c r="G1146" s="39" t="s">
        <v>597</v>
      </c>
      <c r="H1146" s="40">
        <v>416103003</v>
      </c>
      <c r="I1146" s="80">
        <v>0</v>
      </c>
      <c r="J1146" s="46">
        <v>243</v>
      </c>
      <c r="K1146" s="29">
        <f t="shared" si="85"/>
        <v>0</v>
      </c>
      <c r="L1146" s="28">
        <f t="shared" si="87"/>
        <v>281.88</v>
      </c>
      <c r="M1146" s="30">
        <f t="shared" si="88"/>
        <v>0</v>
      </c>
    </row>
    <row r="1147" spans="1:13" ht="24" x14ac:dyDescent="0.25">
      <c r="A1147" s="26" t="s">
        <v>1467</v>
      </c>
      <c r="B1147" s="25" t="s">
        <v>1418</v>
      </c>
      <c r="C1147" s="26" t="str">
        <f t="shared" si="86"/>
        <v>93439</v>
      </c>
      <c r="D1147" s="26">
        <v>5</v>
      </c>
      <c r="E1147" s="75" t="s">
        <v>1231</v>
      </c>
      <c r="F1147" s="27" t="s">
        <v>1246</v>
      </c>
      <c r="G1147" s="39" t="s">
        <v>598</v>
      </c>
      <c r="H1147" s="40">
        <v>416103004</v>
      </c>
      <c r="I1147" s="80">
        <v>0</v>
      </c>
      <c r="J1147" s="46">
        <v>243</v>
      </c>
      <c r="K1147" s="29">
        <f t="shared" si="85"/>
        <v>0</v>
      </c>
      <c r="L1147" s="28">
        <f t="shared" si="87"/>
        <v>281.88</v>
      </c>
      <c r="M1147" s="30">
        <f t="shared" si="88"/>
        <v>0</v>
      </c>
    </row>
    <row r="1148" spans="1:13" ht="24" x14ac:dyDescent="0.25">
      <c r="A1148" s="26" t="s">
        <v>1467</v>
      </c>
      <c r="B1148" s="25" t="s">
        <v>1418</v>
      </c>
      <c r="C1148" s="26" t="str">
        <f t="shared" si="86"/>
        <v>93439</v>
      </c>
      <c r="D1148" s="26">
        <v>6</v>
      </c>
      <c r="E1148" s="75" t="s">
        <v>1231</v>
      </c>
      <c r="F1148" s="27" t="s">
        <v>1247</v>
      </c>
      <c r="G1148" s="39" t="s">
        <v>599</v>
      </c>
      <c r="H1148" s="40">
        <v>434135001</v>
      </c>
      <c r="I1148" s="80">
        <v>0</v>
      </c>
      <c r="J1148" s="46">
        <v>243</v>
      </c>
      <c r="K1148" s="29">
        <f t="shared" si="85"/>
        <v>0</v>
      </c>
      <c r="L1148" s="28">
        <f t="shared" si="87"/>
        <v>281.88</v>
      </c>
      <c r="M1148" s="30">
        <f t="shared" si="88"/>
        <v>0</v>
      </c>
    </row>
    <row r="1149" spans="1:13" ht="24" x14ac:dyDescent="0.25">
      <c r="A1149" s="26" t="s">
        <v>1467</v>
      </c>
      <c r="B1149" s="25" t="s">
        <v>1418</v>
      </c>
      <c r="C1149" s="26" t="str">
        <f t="shared" si="86"/>
        <v>93439</v>
      </c>
      <c r="D1149" s="26">
        <v>7</v>
      </c>
      <c r="E1149" s="75" t="s">
        <v>1231</v>
      </c>
      <c r="F1149" s="27" t="s">
        <v>1248</v>
      </c>
      <c r="G1149" s="39" t="s">
        <v>600</v>
      </c>
      <c r="H1149" s="40">
        <v>416103006</v>
      </c>
      <c r="I1149" s="80">
        <v>0</v>
      </c>
      <c r="J1149" s="46">
        <v>243</v>
      </c>
      <c r="K1149" s="29">
        <f t="shared" si="85"/>
        <v>0</v>
      </c>
      <c r="L1149" s="28">
        <f t="shared" si="87"/>
        <v>281.88</v>
      </c>
      <c r="M1149" s="30">
        <f t="shared" si="88"/>
        <v>0</v>
      </c>
    </row>
    <row r="1150" spans="1:13" ht="24" x14ac:dyDescent="0.25">
      <c r="A1150" s="26" t="s">
        <v>1467</v>
      </c>
      <c r="B1150" s="25" t="s">
        <v>1418</v>
      </c>
      <c r="C1150" s="26" t="str">
        <f t="shared" si="86"/>
        <v>93439</v>
      </c>
      <c r="D1150" s="26">
        <v>8</v>
      </c>
      <c r="E1150" s="75" t="s">
        <v>1231</v>
      </c>
      <c r="F1150" s="27" t="s">
        <v>1249</v>
      </c>
      <c r="G1150" s="39" t="s">
        <v>601</v>
      </c>
      <c r="H1150" s="40">
        <v>416103007</v>
      </c>
      <c r="I1150" s="80">
        <v>0</v>
      </c>
      <c r="J1150" s="46">
        <v>243</v>
      </c>
      <c r="K1150" s="29">
        <f t="shared" si="85"/>
        <v>0</v>
      </c>
      <c r="L1150" s="28">
        <f t="shared" si="87"/>
        <v>281.88</v>
      </c>
      <c r="M1150" s="30">
        <f t="shared" si="88"/>
        <v>0</v>
      </c>
    </row>
    <row r="1151" spans="1:13" x14ac:dyDescent="0.25">
      <c r="A1151" s="26" t="s">
        <v>1467</v>
      </c>
      <c r="B1151" s="25" t="s">
        <v>1418</v>
      </c>
      <c r="C1151" s="26" t="str">
        <f t="shared" si="86"/>
        <v>93440</v>
      </c>
      <c r="D1151" s="26">
        <v>1</v>
      </c>
      <c r="E1151" s="75" t="s">
        <v>451</v>
      </c>
      <c r="F1151" s="27" t="s">
        <v>1256</v>
      </c>
      <c r="G1151" s="39" t="s">
        <v>602</v>
      </c>
      <c r="H1151" s="40">
        <v>416103008</v>
      </c>
      <c r="I1151" s="80">
        <v>0</v>
      </c>
      <c r="J1151" s="46">
        <v>243</v>
      </c>
      <c r="K1151" s="29">
        <f t="shared" si="85"/>
        <v>0</v>
      </c>
      <c r="L1151" s="28">
        <f t="shared" si="87"/>
        <v>281.88</v>
      </c>
      <c r="M1151" s="30">
        <f t="shared" si="88"/>
        <v>0</v>
      </c>
    </row>
    <row r="1152" spans="1:13" x14ac:dyDescent="0.25">
      <c r="A1152" s="26" t="s">
        <v>1467</v>
      </c>
      <c r="B1152" s="25" t="s">
        <v>1418</v>
      </c>
      <c r="C1152" s="26" t="str">
        <f t="shared" si="86"/>
        <v>93440</v>
      </c>
      <c r="D1152" s="26">
        <v>2</v>
      </c>
      <c r="E1152" s="75" t="s">
        <v>451</v>
      </c>
      <c r="F1152" s="27" t="s">
        <v>1257</v>
      </c>
      <c r="G1152" s="39" t="s">
        <v>603</v>
      </c>
      <c r="H1152" s="40">
        <v>416103009</v>
      </c>
      <c r="I1152" s="80">
        <v>0</v>
      </c>
      <c r="J1152" s="46">
        <v>243</v>
      </c>
      <c r="K1152" s="29">
        <f t="shared" si="85"/>
        <v>0</v>
      </c>
      <c r="L1152" s="28">
        <f t="shared" si="87"/>
        <v>281.88</v>
      </c>
      <c r="M1152" s="30">
        <f t="shared" si="88"/>
        <v>0</v>
      </c>
    </row>
    <row r="1153" spans="1:13" x14ac:dyDescent="0.25">
      <c r="A1153" s="26" t="s">
        <v>1467</v>
      </c>
      <c r="B1153" s="25" t="s">
        <v>1418</v>
      </c>
      <c r="C1153" s="26" t="str">
        <f t="shared" si="86"/>
        <v>93440</v>
      </c>
      <c r="D1153" s="26">
        <v>3</v>
      </c>
      <c r="E1153" s="75" t="s">
        <v>451</v>
      </c>
      <c r="F1153" s="27" t="s">
        <v>1258</v>
      </c>
      <c r="G1153" s="39" t="s">
        <v>617</v>
      </c>
      <c r="H1153" s="40">
        <v>416103010</v>
      </c>
      <c r="I1153" s="80">
        <v>0</v>
      </c>
      <c r="J1153" s="46">
        <v>243</v>
      </c>
      <c r="K1153" s="29">
        <f t="shared" si="85"/>
        <v>0</v>
      </c>
      <c r="L1153" s="28">
        <f t="shared" si="87"/>
        <v>281.88</v>
      </c>
      <c r="M1153" s="30">
        <f t="shared" si="88"/>
        <v>0</v>
      </c>
    </row>
    <row r="1154" spans="1:13" x14ac:dyDescent="0.25">
      <c r="A1154" s="26" t="s">
        <v>1467</v>
      </c>
      <c r="B1154" s="25" t="s">
        <v>1418</v>
      </c>
      <c r="C1154" s="26" t="str">
        <f t="shared" si="86"/>
        <v>93440</v>
      </c>
      <c r="D1154" s="26">
        <v>4</v>
      </c>
      <c r="E1154" s="75" t="s">
        <v>451</v>
      </c>
      <c r="F1154" s="27" t="s">
        <v>1259</v>
      </c>
      <c r="G1154" s="39" t="s">
        <v>614</v>
      </c>
      <c r="H1154" s="40">
        <v>416103011</v>
      </c>
      <c r="I1154" s="80">
        <v>0</v>
      </c>
      <c r="J1154" s="46">
        <v>243</v>
      </c>
      <c r="K1154" s="29">
        <f t="shared" si="85"/>
        <v>0</v>
      </c>
      <c r="L1154" s="28">
        <f t="shared" si="87"/>
        <v>281.88</v>
      </c>
      <c r="M1154" s="30">
        <f t="shared" si="88"/>
        <v>0</v>
      </c>
    </row>
    <row r="1155" spans="1:13" x14ac:dyDescent="0.25">
      <c r="A1155" s="26" t="s">
        <v>1467</v>
      </c>
      <c r="B1155" s="25" t="s">
        <v>1418</v>
      </c>
      <c r="C1155" s="26" t="str">
        <f t="shared" si="86"/>
        <v>93440</v>
      </c>
      <c r="D1155" s="26">
        <v>5</v>
      </c>
      <c r="E1155" s="75" t="s">
        <v>451</v>
      </c>
      <c r="F1155" s="27" t="s">
        <v>1246</v>
      </c>
      <c r="G1155" s="39" t="s">
        <v>615</v>
      </c>
      <c r="H1155" s="40">
        <v>416103012</v>
      </c>
      <c r="I1155" s="80">
        <v>0</v>
      </c>
      <c r="J1155" s="46">
        <v>243</v>
      </c>
      <c r="K1155" s="29">
        <f t="shared" si="85"/>
        <v>0</v>
      </c>
      <c r="L1155" s="28">
        <f t="shared" si="87"/>
        <v>281.88</v>
      </c>
      <c r="M1155" s="30">
        <f t="shared" si="88"/>
        <v>0</v>
      </c>
    </row>
    <row r="1156" spans="1:13" x14ac:dyDescent="0.25">
      <c r="A1156" s="26" t="s">
        <v>1467</v>
      </c>
      <c r="B1156" s="25" t="s">
        <v>1418</v>
      </c>
      <c r="C1156" s="26" t="str">
        <f t="shared" si="86"/>
        <v>93440</v>
      </c>
      <c r="D1156" s="26">
        <v>6</v>
      </c>
      <c r="E1156" s="75" t="s">
        <v>451</v>
      </c>
      <c r="F1156" s="27" t="s">
        <v>1247</v>
      </c>
      <c r="G1156" s="39" t="s">
        <v>604</v>
      </c>
      <c r="H1156" s="40">
        <v>416103013</v>
      </c>
      <c r="I1156" s="80">
        <v>0</v>
      </c>
      <c r="J1156" s="46">
        <v>243</v>
      </c>
      <c r="K1156" s="29">
        <f t="shared" si="85"/>
        <v>0</v>
      </c>
      <c r="L1156" s="28">
        <f t="shared" si="87"/>
        <v>281.88</v>
      </c>
      <c r="M1156" s="30">
        <f t="shared" si="88"/>
        <v>0</v>
      </c>
    </row>
    <row r="1157" spans="1:13" x14ac:dyDescent="0.25">
      <c r="A1157" s="26" t="s">
        <v>1467</v>
      </c>
      <c r="B1157" s="25" t="s">
        <v>1418</v>
      </c>
      <c r="C1157" s="26" t="str">
        <f t="shared" si="86"/>
        <v>93440</v>
      </c>
      <c r="D1157" s="26">
        <v>7</v>
      </c>
      <c r="E1157" s="75" t="s">
        <v>451</v>
      </c>
      <c r="F1157" s="27" t="s">
        <v>1248</v>
      </c>
      <c r="G1157" s="39" t="s">
        <v>605</v>
      </c>
      <c r="H1157" s="40">
        <v>416103014</v>
      </c>
      <c r="I1157" s="80">
        <v>0</v>
      </c>
      <c r="J1157" s="46">
        <v>243</v>
      </c>
      <c r="K1157" s="29">
        <f t="shared" si="85"/>
        <v>0</v>
      </c>
      <c r="L1157" s="28">
        <f t="shared" si="87"/>
        <v>281.88</v>
      </c>
      <c r="M1157" s="30">
        <f t="shared" si="88"/>
        <v>0</v>
      </c>
    </row>
    <row r="1158" spans="1:13" x14ac:dyDescent="0.25">
      <c r="A1158" s="26" t="s">
        <v>1467</v>
      </c>
      <c r="B1158" s="25" t="s">
        <v>1418</v>
      </c>
      <c r="C1158" s="26" t="str">
        <f t="shared" si="86"/>
        <v>93440</v>
      </c>
      <c r="D1158" s="26">
        <v>8</v>
      </c>
      <c r="E1158" s="75" t="s">
        <v>451</v>
      </c>
      <c r="F1158" s="27" t="s">
        <v>1249</v>
      </c>
      <c r="G1158" s="39" t="s">
        <v>616</v>
      </c>
      <c r="H1158" s="40">
        <v>416103015</v>
      </c>
      <c r="I1158" s="80">
        <v>0</v>
      </c>
      <c r="J1158" s="46">
        <v>243</v>
      </c>
      <c r="K1158" s="29">
        <f t="shared" si="85"/>
        <v>0</v>
      </c>
      <c r="L1158" s="28">
        <f t="shared" si="87"/>
        <v>281.88</v>
      </c>
      <c r="M1158" s="30">
        <f t="shared" si="88"/>
        <v>0</v>
      </c>
    </row>
    <row r="1159" spans="1:13" ht="24" x14ac:dyDescent="0.25">
      <c r="A1159" s="26" t="s">
        <v>1468</v>
      </c>
      <c r="B1159" s="25" t="s">
        <v>1419</v>
      </c>
      <c r="C1159" s="26" t="str">
        <f t="shared" si="86"/>
        <v>93439</v>
      </c>
      <c r="D1159" s="26">
        <v>1</v>
      </c>
      <c r="E1159" s="75" t="s">
        <v>1231</v>
      </c>
      <c r="F1159" s="27" t="s">
        <v>1260</v>
      </c>
      <c r="G1159" s="39" t="s">
        <v>671</v>
      </c>
      <c r="H1159" s="40">
        <v>416107001</v>
      </c>
      <c r="I1159" s="80">
        <v>0</v>
      </c>
      <c r="J1159" s="46">
        <v>243</v>
      </c>
      <c r="K1159" s="29">
        <f t="shared" si="85"/>
        <v>0</v>
      </c>
      <c r="L1159" s="28">
        <f t="shared" si="87"/>
        <v>281.88</v>
      </c>
      <c r="M1159" s="30">
        <f t="shared" si="88"/>
        <v>0</v>
      </c>
    </row>
    <row r="1160" spans="1:13" ht="24" x14ac:dyDescent="0.25">
      <c r="A1160" s="26" t="s">
        <v>1468</v>
      </c>
      <c r="B1160" s="25" t="s">
        <v>1419</v>
      </c>
      <c r="C1160" s="26" t="str">
        <f t="shared" si="86"/>
        <v>93439</v>
      </c>
      <c r="D1160" s="26">
        <v>2</v>
      </c>
      <c r="E1160" s="75" t="s">
        <v>1231</v>
      </c>
      <c r="F1160" s="27" t="s">
        <v>1261</v>
      </c>
      <c r="G1160" s="39" t="s">
        <v>672</v>
      </c>
      <c r="H1160" s="40">
        <v>416107002</v>
      </c>
      <c r="I1160" s="80">
        <v>0</v>
      </c>
      <c r="J1160" s="46">
        <v>243</v>
      </c>
      <c r="K1160" s="29">
        <f t="shared" si="85"/>
        <v>0</v>
      </c>
      <c r="L1160" s="28">
        <f t="shared" si="87"/>
        <v>281.88</v>
      </c>
      <c r="M1160" s="30">
        <f t="shared" si="88"/>
        <v>0</v>
      </c>
    </row>
    <row r="1161" spans="1:13" ht="24" x14ac:dyDescent="0.25">
      <c r="A1161" s="26" t="s">
        <v>1468</v>
      </c>
      <c r="B1161" s="25" t="s">
        <v>1419</v>
      </c>
      <c r="C1161" s="26" t="str">
        <f t="shared" si="86"/>
        <v>93439</v>
      </c>
      <c r="D1161" s="26">
        <v>3</v>
      </c>
      <c r="E1161" s="75" t="s">
        <v>1231</v>
      </c>
      <c r="F1161" s="27" t="s">
        <v>1262</v>
      </c>
      <c r="G1161" s="39" t="s">
        <v>673</v>
      </c>
      <c r="H1161" s="40">
        <v>416107003</v>
      </c>
      <c r="I1161" s="80">
        <v>0</v>
      </c>
      <c r="J1161" s="46">
        <v>243</v>
      </c>
      <c r="K1161" s="29">
        <f t="shared" si="85"/>
        <v>0</v>
      </c>
      <c r="L1161" s="28">
        <f t="shared" si="87"/>
        <v>281.88</v>
      </c>
      <c r="M1161" s="30">
        <f t="shared" si="88"/>
        <v>0</v>
      </c>
    </row>
    <row r="1162" spans="1:13" ht="24" x14ac:dyDescent="0.25">
      <c r="A1162" s="26" t="s">
        <v>1468</v>
      </c>
      <c r="B1162" s="25" t="s">
        <v>1419</v>
      </c>
      <c r="C1162" s="26" t="str">
        <f t="shared" si="86"/>
        <v>93439</v>
      </c>
      <c r="D1162" s="26">
        <v>4</v>
      </c>
      <c r="E1162" s="75" t="s">
        <v>1231</v>
      </c>
      <c r="F1162" s="27" t="s">
        <v>1263</v>
      </c>
      <c r="G1162" s="39" t="s">
        <v>674</v>
      </c>
      <c r="H1162" s="40">
        <v>416107004</v>
      </c>
      <c r="I1162" s="80">
        <v>0</v>
      </c>
      <c r="J1162" s="46">
        <v>243</v>
      </c>
      <c r="K1162" s="29">
        <f t="shared" si="85"/>
        <v>0</v>
      </c>
      <c r="L1162" s="28">
        <f t="shared" si="87"/>
        <v>281.88</v>
      </c>
      <c r="M1162" s="30">
        <f t="shared" si="88"/>
        <v>0</v>
      </c>
    </row>
    <row r="1163" spans="1:13" ht="24" x14ac:dyDescent="0.25">
      <c r="A1163" s="26" t="s">
        <v>1468</v>
      </c>
      <c r="B1163" s="25" t="s">
        <v>1419</v>
      </c>
      <c r="C1163" s="26" t="str">
        <f t="shared" si="86"/>
        <v>93439</v>
      </c>
      <c r="D1163" s="26">
        <v>5</v>
      </c>
      <c r="E1163" s="75" t="s">
        <v>1231</v>
      </c>
      <c r="F1163" s="27" t="s">
        <v>1264</v>
      </c>
      <c r="G1163" s="39" t="s">
        <v>675</v>
      </c>
      <c r="H1163" s="40">
        <v>416107005</v>
      </c>
      <c r="I1163" s="80">
        <v>0</v>
      </c>
      <c r="J1163" s="46">
        <v>243</v>
      </c>
      <c r="K1163" s="29">
        <f t="shared" si="85"/>
        <v>0</v>
      </c>
      <c r="L1163" s="28">
        <f t="shared" si="87"/>
        <v>281.88</v>
      </c>
      <c r="M1163" s="30">
        <f t="shared" si="88"/>
        <v>0</v>
      </c>
    </row>
    <row r="1164" spans="1:13" ht="24" x14ac:dyDescent="0.25">
      <c r="A1164" s="26" t="s">
        <v>1468</v>
      </c>
      <c r="B1164" s="25" t="s">
        <v>1419</v>
      </c>
      <c r="C1164" s="26" t="str">
        <f t="shared" si="86"/>
        <v>93439</v>
      </c>
      <c r="D1164" s="26">
        <v>6</v>
      </c>
      <c r="E1164" s="75" t="s">
        <v>1231</v>
      </c>
      <c r="F1164" s="27" t="s">
        <v>1265</v>
      </c>
      <c r="G1164" s="39" t="s">
        <v>676</v>
      </c>
      <c r="H1164" s="40">
        <v>416107006</v>
      </c>
      <c r="I1164" s="80">
        <v>0</v>
      </c>
      <c r="J1164" s="46">
        <v>243</v>
      </c>
      <c r="K1164" s="29">
        <f t="shared" si="85"/>
        <v>0</v>
      </c>
      <c r="L1164" s="28">
        <f t="shared" si="87"/>
        <v>281.88</v>
      </c>
      <c r="M1164" s="30">
        <f t="shared" si="88"/>
        <v>0</v>
      </c>
    </row>
    <row r="1165" spans="1:13" x14ac:dyDescent="0.25">
      <c r="A1165" s="26" t="s">
        <v>1468</v>
      </c>
      <c r="B1165" s="25" t="s">
        <v>1419</v>
      </c>
      <c r="C1165" s="26" t="str">
        <f t="shared" si="86"/>
        <v>93440</v>
      </c>
      <c r="D1165" s="26">
        <v>1</v>
      </c>
      <c r="E1165" s="75" t="s">
        <v>451</v>
      </c>
      <c r="F1165" s="27" t="s">
        <v>1260</v>
      </c>
      <c r="G1165" s="39" t="s">
        <v>677</v>
      </c>
      <c r="H1165" s="40">
        <v>457010001</v>
      </c>
      <c r="I1165" s="80">
        <v>0</v>
      </c>
      <c r="J1165" s="46">
        <v>243</v>
      </c>
      <c r="K1165" s="29">
        <f t="shared" si="85"/>
        <v>0</v>
      </c>
      <c r="L1165" s="28">
        <f t="shared" si="87"/>
        <v>281.88</v>
      </c>
      <c r="M1165" s="30">
        <f t="shared" si="88"/>
        <v>0</v>
      </c>
    </row>
    <row r="1166" spans="1:13" x14ac:dyDescent="0.25">
      <c r="A1166" s="26" t="s">
        <v>1468</v>
      </c>
      <c r="B1166" s="25" t="s">
        <v>1419</v>
      </c>
      <c r="C1166" s="26" t="str">
        <f t="shared" si="86"/>
        <v>93440</v>
      </c>
      <c r="D1166" s="26">
        <v>2</v>
      </c>
      <c r="E1166" s="75" t="s">
        <v>451</v>
      </c>
      <c r="F1166" s="27" t="s">
        <v>1261</v>
      </c>
      <c r="G1166" s="39" t="s">
        <v>678</v>
      </c>
      <c r="H1166" s="40">
        <v>457010002</v>
      </c>
      <c r="I1166" s="80">
        <v>0</v>
      </c>
      <c r="J1166" s="46">
        <v>243</v>
      </c>
      <c r="K1166" s="29">
        <f t="shared" si="85"/>
        <v>0</v>
      </c>
      <c r="L1166" s="28">
        <f t="shared" si="87"/>
        <v>281.88</v>
      </c>
      <c r="M1166" s="30">
        <f t="shared" si="88"/>
        <v>0</v>
      </c>
    </row>
    <row r="1167" spans="1:13" x14ac:dyDescent="0.25">
      <c r="A1167" s="26" t="s">
        <v>1468</v>
      </c>
      <c r="B1167" s="25" t="s">
        <v>1419</v>
      </c>
      <c r="C1167" s="26" t="str">
        <f t="shared" si="86"/>
        <v>93440</v>
      </c>
      <c r="D1167" s="26">
        <v>3</v>
      </c>
      <c r="E1167" s="75" t="s">
        <v>451</v>
      </c>
      <c r="F1167" s="27" t="s">
        <v>1262</v>
      </c>
      <c r="G1167" s="39" t="s">
        <v>679</v>
      </c>
      <c r="H1167" s="40">
        <v>457010003</v>
      </c>
      <c r="I1167" s="80">
        <v>0</v>
      </c>
      <c r="J1167" s="46">
        <v>243</v>
      </c>
      <c r="K1167" s="29">
        <f t="shared" si="85"/>
        <v>0</v>
      </c>
      <c r="L1167" s="28">
        <f t="shared" si="87"/>
        <v>281.88</v>
      </c>
      <c r="M1167" s="30">
        <f t="shared" si="88"/>
        <v>0</v>
      </c>
    </row>
    <row r="1168" spans="1:13" x14ac:dyDescent="0.25">
      <c r="A1168" s="26" t="s">
        <v>1468</v>
      </c>
      <c r="B1168" s="25" t="s">
        <v>1419</v>
      </c>
      <c r="C1168" s="26" t="str">
        <f t="shared" si="86"/>
        <v>93440</v>
      </c>
      <c r="D1168" s="26">
        <v>4</v>
      </c>
      <c r="E1168" s="75" t="s">
        <v>451</v>
      </c>
      <c r="F1168" s="27" t="s">
        <v>1263</v>
      </c>
      <c r="G1168" s="39" t="s">
        <v>680</v>
      </c>
      <c r="H1168" s="40">
        <v>457010004</v>
      </c>
      <c r="I1168" s="80">
        <v>0</v>
      </c>
      <c r="J1168" s="46">
        <v>243</v>
      </c>
      <c r="K1168" s="29">
        <f t="shared" si="85"/>
        <v>0</v>
      </c>
      <c r="L1168" s="28">
        <f t="shared" si="87"/>
        <v>281.88</v>
      </c>
      <c r="M1168" s="30">
        <f t="shared" si="88"/>
        <v>0</v>
      </c>
    </row>
    <row r="1169" spans="1:13" x14ac:dyDescent="0.25">
      <c r="A1169" s="26" t="s">
        <v>1468</v>
      </c>
      <c r="B1169" s="25" t="s">
        <v>1419</v>
      </c>
      <c r="C1169" s="26" t="str">
        <f t="shared" si="86"/>
        <v>93440</v>
      </c>
      <c r="D1169" s="26">
        <v>5</v>
      </c>
      <c r="E1169" s="75" t="s">
        <v>451</v>
      </c>
      <c r="F1169" s="27" t="s">
        <v>1264</v>
      </c>
      <c r="G1169" s="39" t="s">
        <v>681</v>
      </c>
      <c r="H1169" s="40">
        <v>457010005</v>
      </c>
      <c r="I1169" s="80">
        <v>0</v>
      </c>
      <c r="J1169" s="46">
        <v>243</v>
      </c>
      <c r="K1169" s="29">
        <f t="shared" si="85"/>
        <v>0</v>
      </c>
      <c r="L1169" s="28">
        <f t="shared" si="87"/>
        <v>281.88</v>
      </c>
      <c r="M1169" s="30">
        <f t="shared" si="88"/>
        <v>0</v>
      </c>
    </row>
    <row r="1170" spans="1:13" x14ac:dyDescent="0.25">
      <c r="A1170" s="26" t="s">
        <v>1468</v>
      </c>
      <c r="B1170" s="25" t="s">
        <v>1419</v>
      </c>
      <c r="C1170" s="26" t="str">
        <f t="shared" si="86"/>
        <v>93440</v>
      </c>
      <c r="D1170" s="26">
        <v>6</v>
      </c>
      <c r="E1170" s="75" t="s">
        <v>451</v>
      </c>
      <c r="F1170" s="27" t="s">
        <v>1265</v>
      </c>
      <c r="G1170" s="39" t="s">
        <v>682</v>
      </c>
      <c r="H1170" s="40">
        <v>457010006</v>
      </c>
      <c r="I1170" s="80">
        <v>0</v>
      </c>
      <c r="J1170" s="46">
        <v>243</v>
      </c>
      <c r="K1170" s="29">
        <f t="shared" si="85"/>
        <v>0</v>
      </c>
      <c r="L1170" s="28">
        <f t="shared" si="87"/>
        <v>281.88</v>
      </c>
      <c r="M1170" s="30">
        <f t="shared" si="88"/>
        <v>0</v>
      </c>
    </row>
    <row r="1171" spans="1:13" x14ac:dyDescent="0.25">
      <c r="A1171" s="26" t="s">
        <v>1469</v>
      </c>
      <c r="B1171" s="25" t="s">
        <v>1420</v>
      </c>
      <c r="C1171" s="26" t="str">
        <f t="shared" si="86"/>
        <v>93442</v>
      </c>
      <c r="D1171" s="26">
        <v>1</v>
      </c>
      <c r="E1171" s="75" t="s">
        <v>608</v>
      </c>
      <c r="F1171" s="27" t="s">
        <v>1256</v>
      </c>
      <c r="G1171" s="39" t="s">
        <v>586</v>
      </c>
      <c r="H1171" s="40">
        <v>416110001</v>
      </c>
      <c r="I1171" s="80">
        <v>0</v>
      </c>
      <c r="J1171" s="46">
        <v>202</v>
      </c>
      <c r="K1171" s="29">
        <f t="shared" si="85"/>
        <v>0</v>
      </c>
      <c r="L1171" s="28">
        <f t="shared" si="87"/>
        <v>234.32</v>
      </c>
      <c r="M1171" s="30">
        <f t="shared" si="88"/>
        <v>0</v>
      </c>
    </row>
    <row r="1172" spans="1:13" x14ac:dyDescent="0.25">
      <c r="A1172" s="26" t="s">
        <v>1469</v>
      </c>
      <c r="B1172" s="25" t="s">
        <v>1420</v>
      </c>
      <c r="C1172" s="26" t="str">
        <f t="shared" si="86"/>
        <v>93442</v>
      </c>
      <c r="D1172" s="26">
        <v>2</v>
      </c>
      <c r="E1172" s="75" t="s">
        <v>608</v>
      </c>
      <c r="F1172" s="27" t="s">
        <v>1257</v>
      </c>
      <c r="G1172" s="39" t="s">
        <v>587</v>
      </c>
      <c r="H1172" s="40">
        <v>416110002</v>
      </c>
      <c r="I1172" s="80">
        <v>0</v>
      </c>
      <c r="J1172" s="46">
        <v>202</v>
      </c>
      <c r="K1172" s="29">
        <f t="shared" si="85"/>
        <v>0</v>
      </c>
      <c r="L1172" s="28">
        <f t="shared" si="87"/>
        <v>234.32</v>
      </c>
      <c r="M1172" s="30">
        <f t="shared" si="88"/>
        <v>0</v>
      </c>
    </row>
    <row r="1173" spans="1:13" x14ac:dyDescent="0.25">
      <c r="A1173" s="26" t="s">
        <v>1469</v>
      </c>
      <c r="B1173" s="25" t="s">
        <v>1420</v>
      </c>
      <c r="C1173" s="26" t="str">
        <f t="shared" si="86"/>
        <v>93442</v>
      </c>
      <c r="D1173" s="26">
        <v>3</v>
      </c>
      <c r="E1173" s="75" t="s">
        <v>608</v>
      </c>
      <c r="F1173" s="27" t="s">
        <v>1258</v>
      </c>
      <c r="G1173" s="39" t="s">
        <v>588</v>
      </c>
      <c r="H1173" s="40">
        <v>416110003</v>
      </c>
      <c r="I1173" s="80">
        <v>0</v>
      </c>
      <c r="J1173" s="46">
        <v>202</v>
      </c>
      <c r="K1173" s="29">
        <f t="shared" si="85"/>
        <v>0</v>
      </c>
      <c r="L1173" s="28">
        <f t="shared" si="87"/>
        <v>234.32</v>
      </c>
      <c r="M1173" s="30">
        <f t="shared" si="88"/>
        <v>0</v>
      </c>
    </row>
    <row r="1174" spans="1:13" x14ac:dyDescent="0.25">
      <c r="A1174" s="26" t="s">
        <v>1469</v>
      </c>
      <c r="B1174" s="25" t="s">
        <v>1420</v>
      </c>
      <c r="C1174" s="26" t="str">
        <f t="shared" si="86"/>
        <v>93442</v>
      </c>
      <c r="D1174" s="26">
        <v>4</v>
      </c>
      <c r="E1174" s="75" t="s">
        <v>608</v>
      </c>
      <c r="F1174" s="27" t="s">
        <v>1259</v>
      </c>
      <c r="G1174" s="39" t="s">
        <v>589</v>
      </c>
      <c r="H1174" s="40">
        <v>416110005</v>
      </c>
      <c r="I1174" s="80">
        <v>0</v>
      </c>
      <c r="J1174" s="46">
        <v>202</v>
      </c>
      <c r="K1174" s="29">
        <f t="shared" si="85"/>
        <v>0</v>
      </c>
      <c r="L1174" s="28">
        <f t="shared" si="87"/>
        <v>234.32</v>
      </c>
      <c r="M1174" s="30">
        <f t="shared" si="88"/>
        <v>0</v>
      </c>
    </row>
    <row r="1175" spans="1:13" x14ac:dyDescent="0.25">
      <c r="A1175" s="26" t="s">
        <v>1469</v>
      </c>
      <c r="B1175" s="25" t="s">
        <v>1420</v>
      </c>
      <c r="C1175" s="26" t="str">
        <f t="shared" si="86"/>
        <v>93442</v>
      </c>
      <c r="D1175" s="26">
        <v>5</v>
      </c>
      <c r="E1175" s="75" t="s">
        <v>608</v>
      </c>
      <c r="F1175" s="27" t="s">
        <v>1246</v>
      </c>
      <c r="G1175" s="39" t="s">
        <v>590</v>
      </c>
      <c r="H1175" s="40">
        <v>416110006</v>
      </c>
      <c r="I1175" s="80">
        <v>0</v>
      </c>
      <c r="J1175" s="46">
        <v>202</v>
      </c>
      <c r="K1175" s="29">
        <f t="shared" si="85"/>
        <v>0</v>
      </c>
      <c r="L1175" s="28">
        <f t="shared" si="87"/>
        <v>234.32</v>
      </c>
      <c r="M1175" s="30">
        <f t="shared" si="88"/>
        <v>0</v>
      </c>
    </row>
    <row r="1176" spans="1:13" x14ac:dyDescent="0.25">
      <c r="A1176" s="26" t="s">
        <v>1469</v>
      </c>
      <c r="B1176" s="25" t="s">
        <v>1420</v>
      </c>
      <c r="C1176" s="26" t="str">
        <f t="shared" si="86"/>
        <v>93442</v>
      </c>
      <c r="D1176" s="26">
        <v>6</v>
      </c>
      <c r="E1176" s="75" t="s">
        <v>608</v>
      </c>
      <c r="F1176" s="27" t="s">
        <v>1247</v>
      </c>
      <c r="G1176" s="39" t="s">
        <v>591</v>
      </c>
      <c r="H1176" s="40">
        <v>416110007</v>
      </c>
      <c r="I1176" s="80">
        <v>0</v>
      </c>
      <c r="J1176" s="46">
        <v>202</v>
      </c>
      <c r="K1176" s="29">
        <f t="shared" si="85"/>
        <v>0</v>
      </c>
      <c r="L1176" s="28">
        <f t="shared" si="87"/>
        <v>234.32</v>
      </c>
      <c r="M1176" s="30">
        <f t="shared" si="88"/>
        <v>0</v>
      </c>
    </row>
    <row r="1177" spans="1:13" x14ac:dyDescent="0.25">
      <c r="A1177" s="26" t="s">
        <v>1469</v>
      </c>
      <c r="B1177" s="25" t="s">
        <v>1420</v>
      </c>
      <c r="C1177" s="26" t="str">
        <f t="shared" si="86"/>
        <v>93442</v>
      </c>
      <c r="D1177" s="26">
        <v>7</v>
      </c>
      <c r="E1177" s="75" t="s">
        <v>608</v>
      </c>
      <c r="F1177" s="27" t="s">
        <v>1248</v>
      </c>
      <c r="G1177" s="39" t="s">
        <v>592</v>
      </c>
      <c r="H1177" s="40">
        <v>416110008</v>
      </c>
      <c r="I1177" s="80">
        <v>0</v>
      </c>
      <c r="J1177" s="46">
        <v>202</v>
      </c>
      <c r="K1177" s="29">
        <f t="shared" si="85"/>
        <v>0</v>
      </c>
      <c r="L1177" s="28">
        <f t="shared" si="87"/>
        <v>234.32</v>
      </c>
      <c r="M1177" s="30">
        <f t="shared" si="88"/>
        <v>0</v>
      </c>
    </row>
    <row r="1178" spans="1:13" x14ac:dyDescent="0.25">
      <c r="A1178" s="26" t="s">
        <v>1469</v>
      </c>
      <c r="B1178" s="25" t="s">
        <v>1420</v>
      </c>
      <c r="C1178" s="26" t="str">
        <f t="shared" si="86"/>
        <v>93442</v>
      </c>
      <c r="D1178" s="26">
        <v>8</v>
      </c>
      <c r="E1178" s="75" t="s">
        <v>608</v>
      </c>
      <c r="F1178" s="27" t="s">
        <v>1249</v>
      </c>
      <c r="G1178" s="39" t="s">
        <v>593</v>
      </c>
      <c r="H1178" s="40">
        <v>416110009</v>
      </c>
      <c r="I1178" s="80">
        <v>0</v>
      </c>
      <c r="J1178" s="46">
        <v>202</v>
      </c>
      <c r="K1178" s="29">
        <f t="shared" si="85"/>
        <v>0</v>
      </c>
      <c r="L1178" s="28">
        <f t="shared" si="87"/>
        <v>234.32</v>
      </c>
      <c r="M1178" s="30">
        <f t="shared" si="88"/>
        <v>0</v>
      </c>
    </row>
    <row r="1179" spans="1:13" x14ac:dyDescent="0.25">
      <c r="A1179" s="26" t="s">
        <v>1470</v>
      </c>
      <c r="B1179" s="25" t="s">
        <v>1421</v>
      </c>
      <c r="C1179" s="26" t="str">
        <f t="shared" si="86"/>
        <v>93442</v>
      </c>
      <c r="D1179" s="26">
        <v>1</v>
      </c>
      <c r="E1179" s="75" t="s">
        <v>608</v>
      </c>
      <c r="F1179" s="27" t="s">
        <v>1260</v>
      </c>
      <c r="G1179" s="39" t="s">
        <v>580</v>
      </c>
      <c r="H1179" s="40">
        <v>416111001</v>
      </c>
      <c r="I1179" s="80">
        <v>0</v>
      </c>
      <c r="J1179" s="46">
        <v>202</v>
      </c>
      <c r="K1179" s="29">
        <f t="shared" si="85"/>
        <v>0</v>
      </c>
      <c r="L1179" s="28">
        <f t="shared" si="87"/>
        <v>234.32</v>
      </c>
      <c r="M1179" s="30">
        <f t="shared" si="88"/>
        <v>0</v>
      </c>
    </row>
    <row r="1180" spans="1:13" x14ac:dyDescent="0.25">
      <c r="A1180" s="26" t="s">
        <v>1470</v>
      </c>
      <c r="B1180" s="25" t="s">
        <v>1421</v>
      </c>
      <c r="C1180" s="26" t="str">
        <f t="shared" si="86"/>
        <v>93442</v>
      </c>
      <c r="D1180" s="26">
        <v>2</v>
      </c>
      <c r="E1180" s="75" t="s">
        <v>608</v>
      </c>
      <c r="F1180" s="27" t="s">
        <v>1261</v>
      </c>
      <c r="G1180" s="39" t="s">
        <v>581</v>
      </c>
      <c r="H1180" s="40">
        <v>416111002</v>
      </c>
      <c r="I1180" s="80">
        <v>0</v>
      </c>
      <c r="J1180" s="46">
        <v>202</v>
      </c>
      <c r="K1180" s="29">
        <f t="shared" ref="K1180:K1185" si="89">I1180*J1180</f>
        <v>0</v>
      </c>
      <c r="L1180" s="28">
        <f t="shared" si="87"/>
        <v>234.32</v>
      </c>
      <c r="M1180" s="30">
        <f t="shared" si="88"/>
        <v>0</v>
      </c>
    </row>
    <row r="1181" spans="1:13" x14ac:dyDescent="0.25">
      <c r="A1181" s="26" t="s">
        <v>1470</v>
      </c>
      <c r="B1181" s="25" t="s">
        <v>1421</v>
      </c>
      <c r="C1181" s="26" t="str">
        <f t="shared" ref="C1181:C1185" si="90">RIGHT(G1181,5)</f>
        <v>93442</v>
      </c>
      <c r="D1181" s="26">
        <v>3</v>
      </c>
      <c r="E1181" s="75" t="s">
        <v>608</v>
      </c>
      <c r="F1181" s="27" t="s">
        <v>1262</v>
      </c>
      <c r="G1181" s="39" t="s">
        <v>582</v>
      </c>
      <c r="H1181" s="40">
        <v>416111003</v>
      </c>
      <c r="I1181" s="80">
        <v>0</v>
      </c>
      <c r="J1181" s="46">
        <v>202</v>
      </c>
      <c r="K1181" s="29">
        <f t="shared" si="89"/>
        <v>0</v>
      </c>
      <c r="L1181" s="28">
        <f t="shared" ref="L1181:L1185" si="91">+J1181*1.16</f>
        <v>234.32</v>
      </c>
      <c r="M1181" s="30">
        <f t="shared" ref="M1181:M1185" si="92">+I1181*L1181</f>
        <v>0</v>
      </c>
    </row>
    <row r="1182" spans="1:13" x14ac:dyDescent="0.25">
      <c r="A1182" s="26" t="s">
        <v>1470</v>
      </c>
      <c r="B1182" s="25" t="s">
        <v>1421</v>
      </c>
      <c r="C1182" s="26" t="str">
        <f t="shared" si="90"/>
        <v>93442</v>
      </c>
      <c r="D1182" s="26">
        <v>4</v>
      </c>
      <c r="E1182" s="75" t="s">
        <v>608</v>
      </c>
      <c r="F1182" s="27" t="s">
        <v>1263</v>
      </c>
      <c r="G1182" s="39" t="s">
        <v>583</v>
      </c>
      <c r="H1182" s="40">
        <v>416111004</v>
      </c>
      <c r="I1182" s="80">
        <v>0</v>
      </c>
      <c r="J1182" s="46">
        <v>202</v>
      </c>
      <c r="K1182" s="29">
        <f t="shared" si="89"/>
        <v>0</v>
      </c>
      <c r="L1182" s="28">
        <f t="shared" si="91"/>
        <v>234.32</v>
      </c>
      <c r="M1182" s="30">
        <f t="shared" si="92"/>
        <v>0</v>
      </c>
    </row>
    <row r="1183" spans="1:13" x14ac:dyDescent="0.25">
      <c r="A1183" s="26" t="s">
        <v>1470</v>
      </c>
      <c r="B1183" s="25" t="s">
        <v>1421</v>
      </c>
      <c r="C1183" s="26" t="str">
        <f t="shared" si="90"/>
        <v>93442</v>
      </c>
      <c r="D1183" s="26">
        <v>5</v>
      </c>
      <c r="E1183" s="75" t="s">
        <v>608</v>
      </c>
      <c r="F1183" s="27" t="s">
        <v>1264</v>
      </c>
      <c r="G1183" s="39" t="s">
        <v>584</v>
      </c>
      <c r="H1183" s="40">
        <v>416111005</v>
      </c>
      <c r="I1183" s="80">
        <v>0</v>
      </c>
      <c r="J1183" s="46">
        <v>202</v>
      </c>
      <c r="K1183" s="29">
        <f t="shared" si="89"/>
        <v>0</v>
      </c>
      <c r="L1183" s="28">
        <f t="shared" si="91"/>
        <v>234.32</v>
      </c>
      <c r="M1183" s="30">
        <f t="shared" si="92"/>
        <v>0</v>
      </c>
    </row>
    <row r="1184" spans="1:13" x14ac:dyDescent="0.25">
      <c r="A1184" s="26" t="s">
        <v>1470</v>
      </c>
      <c r="B1184" s="25" t="s">
        <v>1421</v>
      </c>
      <c r="C1184" s="26" t="str">
        <f t="shared" si="90"/>
        <v>93442</v>
      </c>
      <c r="D1184" s="26">
        <v>6</v>
      </c>
      <c r="E1184" s="75" t="s">
        <v>608</v>
      </c>
      <c r="F1184" s="27" t="s">
        <v>1265</v>
      </c>
      <c r="G1184" s="39" t="s">
        <v>585</v>
      </c>
      <c r="H1184" s="40">
        <v>416111006</v>
      </c>
      <c r="I1184" s="80">
        <v>0</v>
      </c>
      <c r="J1184" s="46">
        <v>202</v>
      </c>
      <c r="K1184" s="29">
        <f t="shared" si="89"/>
        <v>0</v>
      </c>
      <c r="L1184" s="28">
        <f t="shared" si="91"/>
        <v>234.32</v>
      </c>
      <c r="M1184" s="30">
        <f t="shared" si="92"/>
        <v>0</v>
      </c>
    </row>
    <row r="1185" spans="1:13" x14ac:dyDescent="0.25">
      <c r="A1185" s="26"/>
      <c r="B1185" s="25"/>
      <c r="C1185" s="26" t="str">
        <f t="shared" si="90"/>
        <v/>
      </c>
      <c r="D1185" s="26"/>
      <c r="E1185" s="75"/>
      <c r="F1185" s="32"/>
      <c r="G1185" s="39"/>
      <c r="H1185" s="40"/>
      <c r="I1185" s="80">
        <v>0</v>
      </c>
      <c r="J1185" s="46">
        <v>0</v>
      </c>
      <c r="K1185" s="29">
        <f t="shared" si="89"/>
        <v>0</v>
      </c>
      <c r="L1185" s="28">
        <f t="shared" si="91"/>
        <v>0</v>
      </c>
      <c r="M1185" s="30">
        <f t="shared" si="92"/>
        <v>0</v>
      </c>
    </row>
    <row r="1186" spans="1:13" ht="12.75" thickBot="1" x14ac:dyDescent="0.3">
      <c r="J1186" s="34"/>
      <c r="K1186" s="35"/>
      <c r="L1186" s="35"/>
    </row>
    <row r="1187" spans="1:13" ht="13.5" customHeight="1" thickTop="1" thickBot="1" x14ac:dyDescent="0.3">
      <c r="A1187" s="31" t="s">
        <v>647</v>
      </c>
      <c r="B1187" s="31"/>
      <c r="C1187" s="31"/>
      <c r="D1187" s="43"/>
      <c r="E1187" s="76"/>
      <c r="F1187" s="31"/>
      <c r="G1187" s="31"/>
      <c r="I1187" s="7" t="s">
        <v>1374</v>
      </c>
      <c r="J1187" s="58">
        <f>SUM(I7:I1185)</f>
        <v>0</v>
      </c>
      <c r="K1187" s="53" t="s">
        <v>609</v>
      </c>
      <c r="L1187" s="2">
        <f>SUM(K7:K1185)</f>
        <v>0</v>
      </c>
    </row>
    <row r="1188" spans="1:13" ht="13.5" thickTop="1" thickBot="1" x14ac:dyDescent="0.3">
      <c r="A1188" s="31" t="s">
        <v>819</v>
      </c>
      <c r="B1188" s="31"/>
      <c r="C1188" s="31"/>
      <c r="D1188" s="43"/>
      <c r="E1188" s="76"/>
      <c r="F1188" s="31"/>
      <c r="G1188" s="31"/>
      <c r="I1188" s="15"/>
      <c r="J1188" s="62"/>
      <c r="K1188" s="55" t="str">
        <f>CONCATENATE(J1188&amp;"%"&amp;" descuento")</f>
        <v>% descuento</v>
      </c>
      <c r="L1188" s="2">
        <f>L1187*J1188%</f>
        <v>0</v>
      </c>
    </row>
    <row r="1189" spans="1:13" s="16" customFormat="1" ht="9" customHeight="1" thickTop="1" thickBot="1" x14ac:dyDescent="0.3">
      <c r="A1189" s="15"/>
      <c r="B1189" s="15"/>
      <c r="C1189" s="15"/>
      <c r="D1189" s="43"/>
      <c r="E1189" s="76"/>
      <c r="F1189" s="15"/>
      <c r="G1189" s="15"/>
      <c r="I1189" s="15"/>
      <c r="J1189" s="63"/>
      <c r="K1189" s="54"/>
      <c r="L1189" s="61"/>
    </row>
    <row r="1190" spans="1:13" ht="13.5" customHeight="1" thickTop="1" thickBot="1" x14ac:dyDescent="0.3">
      <c r="A1190" s="31" t="s">
        <v>1373</v>
      </c>
      <c r="B1190" s="31"/>
      <c r="C1190" s="31"/>
      <c r="D1190" s="43"/>
      <c r="E1190" s="76"/>
      <c r="F1190" s="31"/>
      <c r="G1190" s="31"/>
      <c r="I1190" s="7" t="s">
        <v>1376</v>
      </c>
      <c r="J1190" s="56"/>
      <c r="K1190" s="3">
        <v>100</v>
      </c>
      <c r="L1190" s="2">
        <f>J1190*K1190</f>
        <v>0</v>
      </c>
    </row>
    <row r="1191" spans="1:13" ht="14.25" customHeight="1" thickTop="1" thickBot="1" x14ac:dyDescent="0.3">
      <c r="A1191" s="11" t="s">
        <v>1372</v>
      </c>
      <c r="C1191" s="11"/>
      <c r="D1191" s="36"/>
      <c r="E1191" s="77"/>
      <c r="F1191" s="11"/>
      <c r="I1191" s="7" t="s">
        <v>1377</v>
      </c>
      <c r="J1191" s="56"/>
      <c r="K1191" s="3">
        <v>200</v>
      </c>
      <c r="L1191" s="2">
        <f>J1191*K1191</f>
        <v>0</v>
      </c>
    </row>
    <row r="1192" spans="1:13" ht="14.25" customHeight="1" thickTop="1" thickBot="1" x14ac:dyDescent="0.3">
      <c r="A1192" s="11" t="s">
        <v>1322</v>
      </c>
      <c r="C1192" s="11"/>
      <c r="D1192" s="36"/>
      <c r="E1192" s="77"/>
      <c r="F1192" s="11"/>
      <c r="I1192" s="7" t="s">
        <v>1378</v>
      </c>
      <c r="J1192" s="56"/>
      <c r="K1192" s="3">
        <v>300</v>
      </c>
      <c r="L1192" s="2">
        <f>J1192*K1192</f>
        <v>0</v>
      </c>
    </row>
    <row r="1193" spans="1:13" ht="13.5" thickTop="1" thickBot="1" x14ac:dyDescent="0.3">
      <c r="A1193" s="11" t="s">
        <v>1279</v>
      </c>
      <c r="C1193" s="11"/>
      <c r="D1193" s="36"/>
      <c r="E1193" s="77"/>
      <c r="F1193" s="11"/>
      <c r="I1193" s="11"/>
      <c r="J1193" s="11"/>
      <c r="K1193" s="53" t="s">
        <v>467</v>
      </c>
      <c r="L1193" s="2">
        <f>(L1187-L1188+L1190+L1191+L1192)*16%</f>
        <v>0</v>
      </c>
    </row>
    <row r="1194" spans="1:13" s="16" customFormat="1" ht="9" customHeight="1" thickTop="1" thickBot="1" x14ac:dyDescent="0.3">
      <c r="D1194" s="36"/>
      <c r="E1194" s="77"/>
      <c r="K1194" s="54"/>
      <c r="L1194" s="61"/>
    </row>
    <row r="1195" spans="1:13" ht="13.5" thickTop="1" thickBot="1" x14ac:dyDescent="0.3">
      <c r="A1195" s="57" t="s">
        <v>815</v>
      </c>
      <c r="B1195" s="57"/>
      <c r="I1195" s="11"/>
      <c r="J1195" s="11"/>
      <c r="K1195" s="53" t="s">
        <v>1321</v>
      </c>
      <c r="L1195" s="37">
        <f>(L1187-L1188)+L1193+L1190+L1191+L1192</f>
        <v>0</v>
      </c>
    </row>
    <row r="1196" spans="1:13" ht="12.75" thickTop="1" x14ac:dyDescent="0.25">
      <c r="J1196" s="34"/>
      <c r="K1196" s="36"/>
      <c r="L1196" s="36"/>
    </row>
    <row r="1197" spans="1:13" x14ac:dyDescent="0.25">
      <c r="J1197" s="34"/>
      <c r="K1197" s="36"/>
      <c r="L1197" s="36"/>
    </row>
    <row r="1198" spans="1:13" x14ac:dyDescent="0.25">
      <c r="J1198" s="34"/>
      <c r="K1198" s="36"/>
      <c r="L1198" s="36"/>
    </row>
    <row r="1199" spans="1:13" x14ac:dyDescent="0.25">
      <c r="J1199" s="34"/>
      <c r="K1199" s="36"/>
      <c r="L1199" s="36"/>
    </row>
    <row r="1200" spans="1:13" x14ac:dyDescent="0.25">
      <c r="J1200" s="34"/>
      <c r="K1200" s="36"/>
      <c r="L1200" s="36"/>
    </row>
    <row r="1201" spans="10:12" x14ac:dyDescent="0.25">
      <c r="J1201" s="34"/>
      <c r="K1201" s="36"/>
      <c r="L1201" s="36"/>
    </row>
    <row r="1202" spans="10:12" x14ac:dyDescent="0.25">
      <c r="J1202" s="34"/>
      <c r="K1202" s="36"/>
      <c r="L1202" s="36"/>
    </row>
    <row r="1203" spans="10:12" x14ac:dyDescent="0.25">
      <c r="J1203" s="34"/>
      <c r="K1203" s="36"/>
      <c r="L1203" s="36"/>
    </row>
    <row r="1204" spans="10:12" x14ac:dyDescent="0.25">
      <c r="J1204" s="34"/>
      <c r="K1204" s="36"/>
      <c r="L1204" s="36"/>
    </row>
    <row r="1205" spans="10:12" x14ac:dyDescent="0.25">
      <c r="J1205" s="34"/>
      <c r="K1205" s="36"/>
      <c r="L1205" s="36"/>
    </row>
    <row r="1206" spans="10:12" x14ac:dyDescent="0.25">
      <c r="J1206" s="34"/>
      <c r="K1206" s="36"/>
      <c r="L1206" s="36"/>
    </row>
    <row r="1207" spans="10:12" x14ac:dyDescent="0.25">
      <c r="J1207" s="34"/>
      <c r="K1207" s="36"/>
      <c r="L1207" s="36"/>
    </row>
    <row r="1208" spans="10:12" x14ac:dyDescent="0.25">
      <c r="J1208" s="34"/>
      <c r="K1208" s="36"/>
      <c r="L1208" s="36"/>
    </row>
    <row r="1209" spans="10:12" x14ac:dyDescent="0.25">
      <c r="J1209" s="34"/>
      <c r="K1209" s="36"/>
      <c r="L1209" s="36"/>
    </row>
    <row r="1210" spans="10:12" x14ac:dyDescent="0.25">
      <c r="J1210" s="34"/>
      <c r="K1210" s="36"/>
      <c r="L1210" s="36"/>
    </row>
    <row r="1211" spans="10:12" x14ac:dyDescent="0.25">
      <c r="J1211" s="34"/>
      <c r="K1211" s="36"/>
      <c r="L1211" s="36"/>
    </row>
    <row r="1212" spans="10:12" x14ac:dyDescent="0.25">
      <c r="J1212" s="34"/>
      <c r="K1212" s="36"/>
      <c r="L1212" s="36"/>
    </row>
    <row r="1213" spans="10:12" x14ac:dyDescent="0.25">
      <c r="J1213" s="34"/>
      <c r="K1213" s="36"/>
      <c r="L1213" s="36"/>
    </row>
    <row r="1214" spans="10:12" x14ac:dyDescent="0.25">
      <c r="J1214" s="34"/>
      <c r="K1214" s="36"/>
      <c r="L1214" s="36"/>
    </row>
    <row r="1215" spans="10:12" x14ac:dyDescent="0.25">
      <c r="J1215" s="34"/>
      <c r="K1215" s="36"/>
      <c r="L1215" s="36"/>
    </row>
    <row r="1216" spans="10:12" x14ac:dyDescent="0.25">
      <c r="J1216" s="34"/>
      <c r="K1216" s="36"/>
      <c r="L1216" s="36"/>
    </row>
    <row r="1217" spans="10:12" x14ac:dyDescent="0.25">
      <c r="J1217" s="34"/>
      <c r="K1217" s="36"/>
      <c r="L1217" s="36"/>
    </row>
    <row r="1218" spans="10:12" x14ac:dyDescent="0.25">
      <c r="J1218" s="34"/>
      <c r="K1218" s="36"/>
      <c r="L1218" s="36"/>
    </row>
    <row r="1219" spans="10:12" x14ac:dyDescent="0.25">
      <c r="J1219" s="34"/>
      <c r="K1219" s="36"/>
      <c r="L1219" s="36"/>
    </row>
    <row r="1220" spans="10:12" x14ac:dyDescent="0.25">
      <c r="J1220" s="34"/>
      <c r="K1220" s="36"/>
      <c r="L1220" s="36"/>
    </row>
    <row r="1221" spans="10:12" x14ac:dyDescent="0.25">
      <c r="J1221" s="34"/>
      <c r="K1221" s="36"/>
      <c r="L1221" s="36"/>
    </row>
    <row r="1222" spans="10:12" x14ac:dyDescent="0.25">
      <c r="J1222" s="34"/>
      <c r="K1222" s="36"/>
      <c r="L1222" s="36"/>
    </row>
    <row r="1223" spans="10:12" x14ac:dyDescent="0.25">
      <c r="J1223" s="34"/>
      <c r="K1223" s="36"/>
      <c r="L1223" s="36"/>
    </row>
    <row r="1224" spans="10:12" x14ac:dyDescent="0.25">
      <c r="J1224" s="34"/>
      <c r="K1224" s="36"/>
      <c r="L1224" s="36"/>
    </row>
    <row r="1225" spans="10:12" x14ac:dyDescent="0.25">
      <c r="J1225" s="34"/>
      <c r="K1225" s="36"/>
      <c r="L1225" s="36"/>
    </row>
    <row r="1226" spans="10:12" x14ac:dyDescent="0.25">
      <c r="J1226" s="34"/>
      <c r="K1226" s="36"/>
      <c r="L1226" s="36"/>
    </row>
    <row r="1227" spans="10:12" x14ac:dyDescent="0.25">
      <c r="J1227" s="34"/>
      <c r="K1227" s="36"/>
      <c r="L1227" s="36"/>
    </row>
    <row r="1228" spans="10:12" x14ac:dyDescent="0.25">
      <c r="J1228" s="34"/>
      <c r="K1228" s="36"/>
      <c r="L1228" s="36"/>
    </row>
    <row r="1229" spans="10:12" x14ac:dyDescent="0.25">
      <c r="J1229" s="34"/>
      <c r="K1229" s="36"/>
      <c r="L1229" s="36"/>
    </row>
    <row r="1230" spans="10:12" x14ac:dyDescent="0.25">
      <c r="J1230" s="34"/>
      <c r="K1230" s="36"/>
      <c r="L1230" s="36"/>
    </row>
    <row r="1231" spans="10:12" x14ac:dyDescent="0.25">
      <c r="J1231" s="34"/>
      <c r="K1231" s="36"/>
      <c r="L1231" s="36"/>
    </row>
    <row r="1232" spans="10:12" x14ac:dyDescent="0.25">
      <c r="J1232" s="34"/>
      <c r="K1232" s="36"/>
      <c r="L1232" s="36"/>
    </row>
    <row r="1233" spans="10:12" x14ac:dyDescent="0.25">
      <c r="J1233" s="34"/>
      <c r="K1233" s="36"/>
      <c r="L1233" s="36"/>
    </row>
    <row r="1234" spans="10:12" x14ac:dyDescent="0.25">
      <c r="J1234" s="34"/>
      <c r="K1234" s="36"/>
      <c r="L1234" s="36"/>
    </row>
    <row r="1235" spans="10:12" x14ac:dyDescent="0.25">
      <c r="J1235" s="34"/>
      <c r="K1235" s="36"/>
      <c r="L1235" s="36"/>
    </row>
    <row r="1236" spans="10:12" x14ac:dyDescent="0.25">
      <c r="J1236" s="34"/>
      <c r="K1236" s="36"/>
      <c r="L1236" s="36"/>
    </row>
    <row r="1237" spans="10:12" x14ac:dyDescent="0.25">
      <c r="J1237" s="34"/>
      <c r="K1237" s="36"/>
      <c r="L1237" s="36"/>
    </row>
    <row r="1238" spans="10:12" x14ac:dyDescent="0.25">
      <c r="J1238" s="34"/>
      <c r="K1238" s="36"/>
      <c r="L1238" s="36"/>
    </row>
    <row r="1239" spans="10:12" x14ac:dyDescent="0.25">
      <c r="J1239" s="34"/>
      <c r="K1239" s="36"/>
      <c r="L1239" s="36"/>
    </row>
    <row r="1240" spans="10:12" x14ac:dyDescent="0.25">
      <c r="J1240" s="34"/>
      <c r="K1240" s="36"/>
      <c r="L1240" s="36"/>
    </row>
    <row r="1241" spans="10:12" x14ac:dyDescent="0.25">
      <c r="J1241" s="34"/>
      <c r="K1241" s="36"/>
      <c r="L1241" s="36"/>
    </row>
    <row r="1242" spans="10:12" x14ac:dyDescent="0.25">
      <c r="J1242" s="34"/>
      <c r="K1242" s="36"/>
      <c r="L1242" s="36"/>
    </row>
    <row r="1243" spans="10:12" x14ac:dyDescent="0.25">
      <c r="J1243" s="34"/>
      <c r="K1243" s="36"/>
      <c r="L1243" s="36"/>
    </row>
    <row r="1244" spans="10:12" x14ac:dyDescent="0.25">
      <c r="J1244" s="34"/>
      <c r="K1244" s="36"/>
      <c r="L1244" s="36"/>
    </row>
    <row r="1245" spans="10:12" x14ac:dyDescent="0.25">
      <c r="J1245" s="34"/>
      <c r="K1245" s="36"/>
      <c r="L1245" s="36"/>
    </row>
    <row r="1246" spans="10:12" x14ac:dyDescent="0.25">
      <c r="J1246" s="34"/>
      <c r="K1246" s="36"/>
      <c r="L1246" s="36"/>
    </row>
    <row r="1247" spans="10:12" x14ac:dyDescent="0.25">
      <c r="J1247" s="34"/>
      <c r="K1247" s="36"/>
      <c r="L1247" s="36"/>
    </row>
    <row r="1248" spans="10:12" x14ac:dyDescent="0.25">
      <c r="J1248" s="34"/>
      <c r="K1248" s="36"/>
      <c r="L1248" s="36"/>
    </row>
    <row r="1249" spans="10:12" x14ac:dyDescent="0.25">
      <c r="J1249" s="34"/>
      <c r="K1249" s="36"/>
      <c r="L1249" s="36"/>
    </row>
    <row r="1250" spans="10:12" x14ac:dyDescent="0.25">
      <c r="J1250" s="34"/>
      <c r="K1250" s="36"/>
      <c r="L1250" s="36"/>
    </row>
    <row r="1251" spans="10:12" x14ac:dyDescent="0.25">
      <c r="J1251" s="34"/>
      <c r="K1251" s="36"/>
      <c r="L1251" s="36"/>
    </row>
    <row r="1252" spans="10:12" x14ac:dyDescent="0.25">
      <c r="J1252" s="34"/>
      <c r="K1252" s="36"/>
      <c r="L1252" s="36"/>
    </row>
    <row r="1253" spans="10:12" x14ac:dyDescent="0.25">
      <c r="J1253" s="34"/>
      <c r="K1253" s="36"/>
      <c r="L1253" s="36"/>
    </row>
    <row r="1254" spans="10:12" x14ac:dyDescent="0.25">
      <c r="J1254" s="34"/>
      <c r="K1254" s="36"/>
      <c r="L1254" s="36"/>
    </row>
    <row r="1255" spans="10:12" x14ac:dyDescent="0.25">
      <c r="J1255" s="34"/>
      <c r="K1255" s="36"/>
      <c r="L1255" s="36"/>
    </row>
    <row r="1256" spans="10:12" x14ac:dyDescent="0.25">
      <c r="J1256" s="34"/>
      <c r="K1256" s="36"/>
      <c r="L1256" s="36"/>
    </row>
    <row r="1257" spans="10:12" x14ac:dyDescent="0.25">
      <c r="J1257" s="34"/>
      <c r="K1257" s="36"/>
      <c r="L1257" s="36"/>
    </row>
    <row r="1258" spans="10:12" x14ac:dyDescent="0.25">
      <c r="J1258" s="34"/>
      <c r="K1258" s="36"/>
      <c r="L1258" s="36"/>
    </row>
    <row r="1259" spans="10:12" x14ac:dyDescent="0.25">
      <c r="J1259" s="34"/>
      <c r="K1259" s="36"/>
      <c r="L1259" s="36"/>
    </row>
    <row r="1260" spans="10:12" x14ac:dyDescent="0.25">
      <c r="J1260" s="34"/>
      <c r="K1260" s="36"/>
      <c r="L1260" s="36"/>
    </row>
    <row r="1261" spans="10:12" x14ac:dyDescent="0.25">
      <c r="J1261" s="34"/>
      <c r="K1261" s="36"/>
      <c r="L1261" s="36"/>
    </row>
    <row r="1262" spans="10:12" x14ac:dyDescent="0.25">
      <c r="J1262" s="34"/>
      <c r="K1262" s="36"/>
      <c r="L1262" s="36"/>
    </row>
    <row r="1263" spans="10:12" x14ac:dyDescent="0.25">
      <c r="J1263" s="34"/>
      <c r="K1263" s="36"/>
      <c r="L1263" s="36"/>
    </row>
    <row r="1264" spans="10:12" x14ac:dyDescent="0.25">
      <c r="J1264" s="34"/>
      <c r="K1264" s="36"/>
      <c r="L1264" s="36"/>
    </row>
    <row r="1265" spans="10:12" x14ac:dyDescent="0.25">
      <c r="J1265" s="34"/>
      <c r="K1265" s="36"/>
      <c r="L1265" s="36"/>
    </row>
    <row r="1266" spans="10:12" x14ac:dyDescent="0.25">
      <c r="J1266" s="34"/>
      <c r="K1266" s="36"/>
      <c r="L1266" s="36"/>
    </row>
    <row r="1267" spans="10:12" x14ac:dyDescent="0.25">
      <c r="J1267" s="34"/>
      <c r="K1267" s="36"/>
      <c r="L1267" s="36"/>
    </row>
    <row r="1268" spans="10:12" x14ac:dyDescent="0.25">
      <c r="J1268" s="34"/>
      <c r="K1268" s="36"/>
      <c r="L1268" s="36"/>
    </row>
    <row r="1269" spans="10:12" x14ac:dyDescent="0.25">
      <c r="J1269" s="34"/>
      <c r="K1269" s="36"/>
      <c r="L1269" s="36"/>
    </row>
    <row r="1270" spans="10:12" x14ac:dyDescent="0.25">
      <c r="J1270" s="34"/>
      <c r="K1270" s="36"/>
      <c r="L1270" s="36"/>
    </row>
    <row r="1271" spans="10:12" x14ac:dyDescent="0.25">
      <c r="J1271" s="34"/>
      <c r="K1271" s="36"/>
      <c r="L1271" s="36"/>
    </row>
    <row r="1272" spans="10:12" x14ac:dyDescent="0.25">
      <c r="J1272" s="34"/>
      <c r="K1272" s="36"/>
      <c r="L1272" s="36"/>
    </row>
    <row r="1273" spans="10:12" x14ac:dyDescent="0.25">
      <c r="J1273" s="34"/>
      <c r="K1273" s="36"/>
      <c r="L1273" s="36"/>
    </row>
    <row r="1274" spans="10:12" x14ac:dyDescent="0.25">
      <c r="J1274" s="34"/>
      <c r="K1274" s="36"/>
      <c r="L1274" s="36"/>
    </row>
    <row r="1275" spans="10:12" x14ac:dyDescent="0.25">
      <c r="J1275" s="34"/>
      <c r="K1275" s="36"/>
      <c r="L1275" s="36"/>
    </row>
    <row r="1276" spans="10:12" x14ac:dyDescent="0.25">
      <c r="J1276" s="34"/>
      <c r="K1276" s="36"/>
      <c r="L1276" s="36"/>
    </row>
    <row r="1277" spans="10:12" x14ac:dyDescent="0.25">
      <c r="J1277" s="34"/>
      <c r="K1277" s="36"/>
      <c r="L1277" s="36"/>
    </row>
    <row r="1278" spans="10:12" x14ac:dyDescent="0.25">
      <c r="J1278" s="34"/>
      <c r="K1278" s="36"/>
      <c r="L1278" s="36"/>
    </row>
    <row r="1279" spans="10:12" x14ac:dyDescent="0.25">
      <c r="J1279" s="34"/>
      <c r="K1279" s="36"/>
      <c r="L1279" s="36"/>
    </row>
    <row r="1280" spans="10:12" x14ac:dyDescent="0.25">
      <c r="J1280" s="34"/>
      <c r="K1280" s="36"/>
      <c r="L1280" s="36"/>
    </row>
    <row r="1281" spans="10:12" x14ac:dyDescent="0.25">
      <c r="J1281" s="34"/>
      <c r="K1281" s="36"/>
      <c r="L1281" s="36"/>
    </row>
    <row r="1282" spans="10:12" x14ac:dyDescent="0.25">
      <c r="J1282" s="34"/>
      <c r="K1282" s="36"/>
      <c r="L1282" s="36"/>
    </row>
    <row r="1283" spans="10:12" x14ac:dyDescent="0.25">
      <c r="J1283" s="34"/>
      <c r="K1283" s="36"/>
      <c r="L1283" s="36"/>
    </row>
    <row r="1284" spans="10:12" x14ac:dyDescent="0.25">
      <c r="J1284" s="34"/>
      <c r="K1284" s="36"/>
      <c r="L1284" s="36"/>
    </row>
    <row r="1285" spans="10:12" x14ac:dyDescent="0.25">
      <c r="J1285" s="34"/>
      <c r="K1285" s="36"/>
      <c r="L1285" s="36"/>
    </row>
    <row r="1286" spans="10:12" x14ac:dyDescent="0.25">
      <c r="J1286" s="34"/>
      <c r="K1286" s="36"/>
      <c r="L1286" s="36"/>
    </row>
    <row r="1287" spans="10:12" x14ac:dyDescent="0.25">
      <c r="J1287" s="34"/>
      <c r="K1287" s="36"/>
      <c r="L1287" s="36"/>
    </row>
    <row r="1288" spans="10:12" x14ac:dyDescent="0.25">
      <c r="J1288" s="34"/>
      <c r="K1288" s="36"/>
      <c r="L1288" s="36"/>
    </row>
    <row r="1289" spans="10:12" x14ac:dyDescent="0.25">
      <c r="J1289" s="34"/>
      <c r="K1289" s="36"/>
      <c r="L1289" s="36"/>
    </row>
    <row r="1290" spans="10:12" x14ac:dyDescent="0.25">
      <c r="J1290" s="34"/>
      <c r="K1290" s="36"/>
      <c r="L1290" s="36"/>
    </row>
    <row r="1291" spans="10:12" x14ac:dyDescent="0.25">
      <c r="J1291" s="34"/>
      <c r="K1291" s="36"/>
      <c r="L1291" s="36"/>
    </row>
    <row r="1292" spans="10:12" x14ac:dyDescent="0.25">
      <c r="J1292" s="34"/>
      <c r="K1292" s="36"/>
      <c r="L1292" s="36"/>
    </row>
    <row r="1293" spans="10:12" x14ac:dyDescent="0.25">
      <c r="J1293" s="34"/>
      <c r="K1293" s="36"/>
      <c r="L1293" s="36"/>
    </row>
    <row r="1294" spans="10:12" x14ac:dyDescent="0.25">
      <c r="J1294" s="34"/>
      <c r="K1294" s="36"/>
      <c r="L1294" s="36"/>
    </row>
    <row r="1295" spans="10:12" x14ac:dyDescent="0.25">
      <c r="J1295" s="34"/>
      <c r="K1295" s="36"/>
      <c r="L1295" s="36"/>
    </row>
    <row r="1296" spans="10:12" x14ac:dyDescent="0.25">
      <c r="J1296" s="34"/>
      <c r="K1296" s="36"/>
      <c r="L1296" s="36"/>
    </row>
    <row r="1297" spans="10:12" x14ac:dyDescent="0.25">
      <c r="J1297" s="34"/>
      <c r="K1297" s="36"/>
      <c r="L1297" s="36"/>
    </row>
    <row r="1298" spans="10:12" x14ac:dyDescent="0.25">
      <c r="J1298" s="34"/>
      <c r="K1298" s="36"/>
      <c r="L1298" s="36"/>
    </row>
    <row r="1299" spans="10:12" x14ac:dyDescent="0.25">
      <c r="J1299" s="34"/>
      <c r="K1299" s="36"/>
      <c r="L1299" s="36"/>
    </row>
    <row r="1300" spans="10:12" x14ac:dyDescent="0.25">
      <c r="J1300" s="34"/>
      <c r="K1300" s="36"/>
      <c r="L1300" s="36"/>
    </row>
    <row r="1301" spans="10:12" x14ac:dyDescent="0.25">
      <c r="J1301" s="34"/>
      <c r="K1301" s="36"/>
      <c r="L1301" s="36"/>
    </row>
    <row r="1302" spans="10:12" x14ac:dyDescent="0.25">
      <c r="J1302" s="34"/>
      <c r="K1302" s="36"/>
      <c r="L1302" s="36"/>
    </row>
    <row r="1303" spans="10:12" x14ac:dyDescent="0.25">
      <c r="J1303" s="34"/>
      <c r="K1303" s="36"/>
      <c r="L1303" s="36"/>
    </row>
    <row r="1304" spans="10:12" x14ac:dyDescent="0.25">
      <c r="J1304" s="34"/>
      <c r="K1304" s="36"/>
      <c r="L1304" s="36"/>
    </row>
    <row r="1305" spans="10:12" x14ac:dyDescent="0.25">
      <c r="J1305" s="34"/>
      <c r="K1305" s="36"/>
      <c r="L1305" s="36"/>
    </row>
    <row r="1306" spans="10:12" x14ac:dyDescent="0.25">
      <c r="J1306" s="34"/>
      <c r="K1306" s="36"/>
      <c r="L1306" s="36"/>
    </row>
    <row r="1307" spans="10:12" x14ac:dyDescent="0.25">
      <c r="J1307" s="34"/>
      <c r="K1307" s="36"/>
      <c r="L1307" s="36"/>
    </row>
    <row r="1308" spans="10:12" x14ac:dyDescent="0.25">
      <c r="J1308" s="34"/>
      <c r="K1308" s="36"/>
      <c r="L1308" s="36"/>
    </row>
    <row r="1309" spans="10:12" x14ac:dyDescent="0.25">
      <c r="J1309" s="34"/>
      <c r="K1309" s="36"/>
      <c r="L1309" s="36"/>
    </row>
    <row r="1310" spans="10:12" x14ac:dyDescent="0.25">
      <c r="J1310" s="34"/>
      <c r="K1310" s="36"/>
      <c r="L1310" s="36"/>
    </row>
    <row r="1311" spans="10:12" x14ac:dyDescent="0.25">
      <c r="J1311" s="34"/>
      <c r="K1311" s="36"/>
      <c r="L1311" s="36"/>
    </row>
    <row r="1312" spans="10:12" x14ac:dyDescent="0.25">
      <c r="J1312" s="34"/>
      <c r="K1312" s="36"/>
      <c r="L1312" s="36"/>
    </row>
    <row r="1313" spans="10:12" x14ac:dyDescent="0.25">
      <c r="J1313" s="34"/>
      <c r="K1313" s="36"/>
      <c r="L1313" s="36"/>
    </row>
    <row r="1314" spans="10:12" x14ac:dyDescent="0.25">
      <c r="J1314" s="34"/>
      <c r="K1314" s="36"/>
      <c r="L1314" s="36"/>
    </row>
    <row r="1315" spans="10:12" x14ac:dyDescent="0.25">
      <c r="J1315" s="34"/>
      <c r="K1315" s="36"/>
      <c r="L1315" s="36"/>
    </row>
    <row r="1316" spans="10:12" x14ac:dyDescent="0.25">
      <c r="J1316" s="34"/>
      <c r="K1316" s="36"/>
      <c r="L1316" s="36"/>
    </row>
    <row r="1317" spans="10:12" x14ac:dyDescent="0.25">
      <c r="J1317" s="34"/>
      <c r="K1317" s="36"/>
      <c r="L1317" s="36"/>
    </row>
    <row r="1318" spans="10:12" x14ac:dyDescent="0.25">
      <c r="J1318" s="34"/>
      <c r="K1318" s="36"/>
      <c r="L1318" s="36"/>
    </row>
    <row r="1319" spans="10:12" x14ac:dyDescent="0.25">
      <c r="J1319" s="34"/>
      <c r="K1319" s="36"/>
      <c r="L1319" s="36"/>
    </row>
    <row r="1320" spans="10:12" x14ac:dyDescent="0.25">
      <c r="J1320" s="34"/>
      <c r="K1320" s="36"/>
      <c r="L1320" s="36"/>
    </row>
    <row r="1321" spans="10:12" x14ac:dyDescent="0.25">
      <c r="J1321" s="34"/>
      <c r="K1321" s="36"/>
      <c r="L1321" s="36"/>
    </row>
    <row r="1322" spans="10:12" x14ac:dyDescent="0.25">
      <c r="J1322" s="34"/>
      <c r="K1322" s="36"/>
      <c r="L1322" s="36"/>
    </row>
    <row r="1323" spans="10:12" x14ac:dyDescent="0.25">
      <c r="J1323" s="34"/>
      <c r="K1323" s="36"/>
      <c r="L1323" s="36"/>
    </row>
    <row r="1324" spans="10:12" x14ac:dyDescent="0.25">
      <c r="J1324" s="34"/>
      <c r="K1324" s="36"/>
      <c r="L1324" s="36"/>
    </row>
    <row r="1325" spans="10:12" x14ac:dyDescent="0.25">
      <c r="J1325" s="34"/>
      <c r="K1325" s="36"/>
      <c r="L1325" s="36"/>
    </row>
    <row r="1326" spans="10:12" x14ac:dyDescent="0.25">
      <c r="J1326" s="34"/>
      <c r="K1326" s="36"/>
      <c r="L1326" s="36"/>
    </row>
    <row r="1327" spans="10:12" x14ac:dyDescent="0.25">
      <c r="J1327" s="34"/>
      <c r="K1327" s="36"/>
      <c r="L1327" s="36"/>
    </row>
    <row r="1328" spans="10:12" x14ac:dyDescent="0.25">
      <c r="J1328" s="34"/>
      <c r="K1328" s="36"/>
      <c r="L1328" s="36"/>
    </row>
    <row r="1329" spans="10:12" x14ac:dyDescent="0.25">
      <c r="J1329" s="34"/>
      <c r="K1329" s="36"/>
      <c r="L1329" s="36"/>
    </row>
    <row r="1330" spans="10:12" x14ac:dyDescent="0.25">
      <c r="J1330" s="34"/>
      <c r="K1330" s="36"/>
      <c r="L1330" s="36"/>
    </row>
    <row r="1331" spans="10:12" x14ac:dyDescent="0.25">
      <c r="J1331" s="34"/>
      <c r="K1331" s="36"/>
      <c r="L1331" s="36"/>
    </row>
    <row r="1332" spans="10:12" x14ac:dyDescent="0.25">
      <c r="J1332" s="34"/>
      <c r="K1332" s="36"/>
      <c r="L1332" s="36"/>
    </row>
    <row r="1333" spans="10:12" x14ac:dyDescent="0.25">
      <c r="J1333" s="34"/>
      <c r="K1333" s="36"/>
      <c r="L1333" s="36"/>
    </row>
    <row r="1334" spans="10:12" x14ac:dyDescent="0.25">
      <c r="J1334" s="34"/>
      <c r="K1334" s="36"/>
      <c r="L1334" s="36"/>
    </row>
    <row r="1335" spans="10:12" x14ac:dyDescent="0.25">
      <c r="J1335" s="34"/>
      <c r="K1335" s="36"/>
      <c r="L1335" s="36"/>
    </row>
    <row r="1336" spans="10:12" x14ac:dyDescent="0.25">
      <c r="J1336" s="34"/>
      <c r="K1336" s="36"/>
      <c r="L1336" s="36"/>
    </row>
    <row r="1337" spans="10:12" x14ac:dyDescent="0.25">
      <c r="J1337" s="34"/>
      <c r="K1337" s="36"/>
      <c r="L1337" s="36"/>
    </row>
    <row r="1338" spans="10:12" x14ac:dyDescent="0.25">
      <c r="J1338" s="34"/>
      <c r="K1338" s="36"/>
      <c r="L1338" s="36"/>
    </row>
    <row r="1339" spans="10:12" x14ac:dyDescent="0.25">
      <c r="J1339" s="34"/>
      <c r="K1339" s="36"/>
      <c r="L1339" s="36"/>
    </row>
    <row r="1340" spans="10:12" x14ac:dyDescent="0.25">
      <c r="J1340" s="34"/>
      <c r="K1340" s="36"/>
      <c r="L1340" s="36"/>
    </row>
    <row r="1341" spans="10:12" x14ac:dyDescent="0.25">
      <c r="J1341" s="34"/>
      <c r="K1341" s="36"/>
      <c r="L1341" s="36"/>
    </row>
    <row r="1342" spans="10:12" x14ac:dyDescent="0.25">
      <c r="J1342" s="34"/>
      <c r="K1342" s="36"/>
      <c r="L1342" s="36"/>
    </row>
    <row r="1343" spans="10:12" x14ac:dyDescent="0.25">
      <c r="J1343" s="34"/>
      <c r="K1343" s="36"/>
      <c r="L1343" s="36"/>
    </row>
    <row r="1344" spans="10:12" x14ac:dyDescent="0.25">
      <c r="J1344" s="34"/>
      <c r="K1344" s="36"/>
      <c r="L1344" s="36"/>
    </row>
    <row r="1345" spans="10:12" x14ac:dyDescent="0.25">
      <c r="J1345" s="34"/>
      <c r="K1345" s="36"/>
      <c r="L1345" s="36"/>
    </row>
    <row r="1346" spans="10:12" x14ac:dyDescent="0.25">
      <c r="J1346" s="34"/>
      <c r="K1346" s="36"/>
      <c r="L1346" s="36"/>
    </row>
    <row r="1347" spans="10:12" x14ac:dyDescent="0.25">
      <c r="J1347" s="34"/>
      <c r="K1347" s="36"/>
      <c r="L1347" s="36"/>
    </row>
    <row r="1348" spans="10:12" x14ac:dyDescent="0.25">
      <c r="J1348" s="34"/>
      <c r="K1348" s="36"/>
      <c r="L1348" s="36"/>
    </row>
    <row r="1349" spans="10:12" x14ac:dyDescent="0.25">
      <c r="J1349" s="34"/>
      <c r="K1349" s="36"/>
      <c r="L1349" s="36"/>
    </row>
    <row r="1350" spans="10:12" x14ac:dyDescent="0.25">
      <c r="J1350" s="34"/>
      <c r="K1350" s="36"/>
      <c r="L1350" s="36"/>
    </row>
    <row r="1351" spans="10:12" x14ac:dyDescent="0.25">
      <c r="J1351" s="34"/>
      <c r="K1351" s="36"/>
      <c r="L1351" s="36"/>
    </row>
    <row r="1352" spans="10:12" x14ac:dyDescent="0.25">
      <c r="J1352" s="34"/>
      <c r="K1352" s="36"/>
      <c r="L1352" s="36"/>
    </row>
    <row r="1353" spans="10:12" x14ac:dyDescent="0.25">
      <c r="J1353" s="34"/>
      <c r="K1353" s="36"/>
      <c r="L1353" s="36"/>
    </row>
    <row r="1354" spans="10:12" x14ac:dyDescent="0.25">
      <c r="J1354" s="34"/>
      <c r="K1354" s="36"/>
      <c r="L1354" s="36"/>
    </row>
    <row r="1355" spans="10:12" x14ac:dyDescent="0.25">
      <c r="J1355" s="34"/>
      <c r="K1355" s="36"/>
      <c r="L1355" s="36"/>
    </row>
    <row r="1356" spans="10:12" x14ac:dyDescent="0.25">
      <c r="J1356" s="34"/>
      <c r="K1356" s="36"/>
      <c r="L1356" s="36"/>
    </row>
    <row r="1357" spans="10:12" x14ac:dyDescent="0.25">
      <c r="J1357" s="34"/>
      <c r="K1357" s="36"/>
      <c r="L1357" s="36"/>
    </row>
    <row r="1358" spans="10:12" x14ac:dyDescent="0.25">
      <c r="J1358" s="34"/>
      <c r="K1358" s="36"/>
      <c r="L1358" s="36"/>
    </row>
    <row r="1359" spans="10:12" x14ac:dyDescent="0.25">
      <c r="J1359" s="34"/>
      <c r="K1359" s="36"/>
      <c r="L1359" s="36"/>
    </row>
    <row r="1360" spans="10:12" x14ac:dyDescent="0.25">
      <c r="J1360" s="34"/>
      <c r="K1360" s="36"/>
      <c r="L1360" s="36"/>
    </row>
    <row r="1361" spans="10:12" x14ac:dyDescent="0.25">
      <c r="J1361" s="34"/>
      <c r="K1361" s="36"/>
      <c r="L1361" s="36"/>
    </row>
    <row r="1362" spans="10:12" x14ac:dyDescent="0.25">
      <c r="J1362" s="34"/>
      <c r="K1362" s="36"/>
      <c r="L1362" s="36"/>
    </row>
    <row r="1363" spans="10:12" x14ac:dyDescent="0.25">
      <c r="J1363" s="34"/>
      <c r="K1363" s="36"/>
      <c r="L1363" s="36"/>
    </row>
    <row r="1364" spans="10:12" x14ac:dyDescent="0.25">
      <c r="J1364" s="34"/>
      <c r="K1364" s="36"/>
      <c r="L1364" s="36"/>
    </row>
    <row r="1365" spans="10:12" x14ac:dyDescent="0.25">
      <c r="J1365" s="34"/>
      <c r="K1365" s="36"/>
      <c r="L1365" s="36"/>
    </row>
    <row r="1366" spans="10:12" x14ac:dyDescent="0.25">
      <c r="J1366" s="34"/>
      <c r="K1366" s="36"/>
      <c r="L1366" s="36"/>
    </row>
    <row r="1367" spans="10:12" x14ac:dyDescent="0.25">
      <c r="J1367" s="34"/>
      <c r="K1367" s="36"/>
      <c r="L1367" s="36"/>
    </row>
    <row r="1368" spans="10:12" x14ac:dyDescent="0.25">
      <c r="J1368" s="34"/>
      <c r="K1368" s="36"/>
      <c r="L1368" s="36"/>
    </row>
    <row r="1369" spans="10:12" x14ac:dyDescent="0.25">
      <c r="J1369" s="34"/>
      <c r="K1369" s="36"/>
      <c r="L1369" s="36"/>
    </row>
    <row r="1370" spans="10:12" x14ac:dyDescent="0.25">
      <c r="J1370" s="34"/>
      <c r="K1370" s="36"/>
      <c r="L1370" s="36"/>
    </row>
    <row r="1371" spans="10:12" x14ac:dyDescent="0.25">
      <c r="J1371" s="34"/>
      <c r="K1371" s="36"/>
      <c r="L1371" s="36"/>
    </row>
    <row r="1372" spans="10:12" x14ac:dyDescent="0.25">
      <c r="J1372" s="34"/>
      <c r="K1372" s="36"/>
      <c r="L1372" s="36"/>
    </row>
    <row r="1373" spans="10:12" x14ac:dyDescent="0.25">
      <c r="J1373" s="34"/>
      <c r="K1373" s="36"/>
      <c r="L1373" s="36"/>
    </row>
    <row r="1374" spans="10:12" x14ac:dyDescent="0.25">
      <c r="J1374" s="34"/>
      <c r="K1374" s="36"/>
      <c r="L1374" s="36"/>
    </row>
    <row r="1375" spans="10:12" x14ac:dyDescent="0.25">
      <c r="J1375" s="34"/>
      <c r="K1375" s="36"/>
      <c r="L1375" s="36"/>
    </row>
    <row r="1376" spans="10:12" x14ac:dyDescent="0.25">
      <c r="J1376" s="34"/>
      <c r="K1376" s="36"/>
      <c r="L1376" s="36"/>
    </row>
    <row r="1377" spans="10:12" x14ac:dyDescent="0.25">
      <c r="J1377" s="34"/>
      <c r="K1377" s="36"/>
      <c r="L1377" s="36"/>
    </row>
    <row r="1378" spans="10:12" x14ac:dyDescent="0.25">
      <c r="J1378" s="34"/>
      <c r="K1378" s="36"/>
      <c r="L1378" s="36"/>
    </row>
    <row r="1379" spans="10:12" x14ac:dyDescent="0.25">
      <c r="J1379" s="34"/>
      <c r="K1379" s="36"/>
      <c r="L1379" s="36"/>
    </row>
    <row r="1380" spans="10:12" x14ac:dyDescent="0.25">
      <c r="J1380" s="34"/>
      <c r="K1380" s="36"/>
      <c r="L1380" s="36"/>
    </row>
    <row r="1381" spans="10:12" x14ac:dyDescent="0.25">
      <c r="J1381" s="34"/>
      <c r="K1381" s="36"/>
      <c r="L1381" s="36"/>
    </row>
    <row r="1382" spans="10:12" x14ac:dyDescent="0.25">
      <c r="J1382" s="34"/>
      <c r="K1382" s="36"/>
      <c r="L1382" s="36"/>
    </row>
    <row r="1383" spans="10:12" x14ac:dyDescent="0.25">
      <c r="J1383" s="34"/>
      <c r="K1383" s="36"/>
      <c r="L1383" s="36"/>
    </row>
    <row r="1384" spans="10:12" x14ac:dyDescent="0.25">
      <c r="J1384" s="34"/>
      <c r="K1384" s="36"/>
      <c r="L1384" s="36"/>
    </row>
    <row r="1385" spans="10:12" x14ac:dyDescent="0.25">
      <c r="J1385" s="34"/>
      <c r="K1385" s="36"/>
      <c r="L1385" s="36"/>
    </row>
    <row r="1386" spans="10:12" x14ac:dyDescent="0.25">
      <c r="J1386" s="34"/>
      <c r="K1386" s="36"/>
      <c r="L1386" s="36"/>
    </row>
    <row r="1387" spans="10:12" x14ac:dyDescent="0.25">
      <c r="J1387" s="34"/>
      <c r="K1387" s="36"/>
      <c r="L1387" s="36"/>
    </row>
    <row r="1388" spans="10:12" x14ac:dyDescent="0.25">
      <c r="J1388" s="34"/>
      <c r="K1388" s="36"/>
      <c r="L1388" s="36"/>
    </row>
    <row r="1389" spans="10:12" x14ac:dyDescent="0.25">
      <c r="J1389" s="34"/>
      <c r="K1389" s="36"/>
      <c r="L1389" s="36"/>
    </row>
    <row r="1390" spans="10:12" x14ac:dyDescent="0.25">
      <c r="J1390" s="34"/>
      <c r="K1390" s="36"/>
      <c r="L1390" s="36"/>
    </row>
    <row r="1391" spans="10:12" x14ac:dyDescent="0.25">
      <c r="J1391" s="34"/>
      <c r="K1391" s="36"/>
      <c r="L1391" s="36"/>
    </row>
    <row r="1392" spans="10:12" x14ac:dyDescent="0.25">
      <c r="J1392" s="34"/>
      <c r="K1392" s="36"/>
      <c r="L1392" s="36"/>
    </row>
    <row r="1393" spans="10:12" x14ac:dyDescent="0.25">
      <c r="J1393" s="34"/>
      <c r="K1393" s="36"/>
      <c r="L1393" s="36"/>
    </row>
    <row r="1394" spans="10:12" x14ac:dyDescent="0.25">
      <c r="J1394" s="34"/>
      <c r="K1394" s="36"/>
      <c r="L1394" s="36"/>
    </row>
    <row r="1395" spans="10:12" x14ac:dyDescent="0.25">
      <c r="J1395" s="34"/>
      <c r="K1395" s="36"/>
      <c r="L1395" s="36"/>
    </row>
    <row r="1396" spans="10:12" x14ac:dyDescent="0.25">
      <c r="J1396" s="34"/>
      <c r="K1396" s="36"/>
      <c r="L1396" s="36"/>
    </row>
    <row r="1397" spans="10:12" x14ac:dyDescent="0.25">
      <c r="J1397" s="34"/>
      <c r="K1397" s="36"/>
      <c r="L1397" s="36"/>
    </row>
    <row r="1398" spans="10:12" x14ac:dyDescent="0.25">
      <c r="J1398" s="34"/>
      <c r="K1398" s="36"/>
      <c r="L1398" s="36"/>
    </row>
    <row r="1399" spans="10:12" x14ac:dyDescent="0.25">
      <c r="J1399" s="34"/>
      <c r="K1399" s="36"/>
      <c r="L1399" s="36"/>
    </row>
    <row r="1400" spans="10:12" x14ac:dyDescent="0.25">
      <c r="J1400" s="34"/>
      <c r="K1400" s="36"/>
      <c r="L1400" s="36"/>
    </row>
    <row r="1401" spans="10:12" x14ac:dyDescent="0.25">
      <c r="J1401" s="34"/>
      <c r="K1401" s="36"/>
      <c r="L1401" s="36"/>
    </row>
    <row r="1402" spans="10:12" x14ac:dyDescent="0.25">
      <c r="J1402" s="34"/>
      <c r="K1402" s="36"/>
      <c r="L1402" s="36"/>
    </row>
    <row r="1403" spans="10:12" x14ac:dyDescent="0.25">
      <c r="J1403" s="34"/>
      <c r="K1403" s="36"/>
      <c r="L1403" s="36"/>
    </row>
    <row r="1404" spans="10:12" x14ac:dyDescent="0.25">
      <c r="J1404" s="34"/>
      <c r="K1404" s="36"/>
      <c r="L1404" s="36"/>
    </row>
    <row r="1405" spans="10:12" x14ac:dyDescent="0.25">
      <c r="J1405" s="34"/>
      <c r="K1405" s="36"/>
      <c r="L1405" s="36"/>
    </row>
    <row r="1406" spans="10:12" x14ac:dyDescent="0.25">
      <c r="J1406" s="34"/>
      <c r="K1406" s="36"/>
      <c r="L1406" s="36"/>
    </row>
    <row r="1407" spans="10:12" x14ac:dyDescent="0.25">
      <c r="J1407" s="34"/>
      <c r="K1407" s="36"/>
      <c r="L1407" s="36"/>
    </row>
    <row r="1408" spans="10:12" x14ac:dyDescent="0.25">
      <c r="J1408" s="34"/>
      <c r="K1408" s="36"/>
      <c r="L1408" s="36"/>
    </row>
    <row r="1409" spans="10:12" x14ac:dyDescent="0.25">
      <c r="J1409" s="34"/>
      <c r="K1409" s="36"/>
      <c r="L1409" s="36"/>
    </row>
    <row r="1410" spans="10:12" x14ac:dyDescent="0.25">
      <c r="J1410" s="34"/>
      <c r="K1410" s="36"/>
      <c r="L1410" s="36"/>
    </row>
    <row r="1411" spans="10:12" x14ac:dyDescent="0.25">
      <c r="J1411" s="34"/>
      <c r="K1411" s="36"/>
      <c r="L1411" s="36"/>
    </row>
    <row r="1412" spans="10:12" x14ac:dyDescent="0.25">
      <c r="J1412" s="34"/>
      <c r="K1412" s="36"/>
      <c r="L1412" s="36"/>
    </row>
    <row r="1413" spans="10:12" x14ac:dyDescent="0.25">
      <c r="J1413" s="34"/>
      <c r="K1413" s="36"/>
      <c r="L1413" s="36"/>
    </row>
    <row r="1414" spans="10:12" x14ac:dyDescent="0.25">
      <c r="J1414" s="34"/>
      <c r="K1414" s="36"/>
      <c r="L1414" s="36"/>
    </row>
    <row r="1415" spans="10:12" x14ac:dyDescent="0.25">
      <c r="J1415" s="34"/>
      <c r="K1415" s="36"/>
      <c r="L1415" s="36"/>
    </row>
    <row r="1416" spans="10:12" x14ac:dyDescent="0.25">
      <c r="J1416" s="34"/>
      <c r="K1416" s="36"/>
      <c r="L1416" s="36"/>
    </row>
    <row r="1417" spans="10:12" x14ac:dyDescent="0.25">
      <c r="J1417" s="34"/>
      <c r="K1417" s="36"/>
      <c r="L1417" s="36"/>
    </row>
    <row r="1418" spans="10:12" x14ac:dyDescent="0.25">
      <c r="J1418" s="34"/>
      <c r="K1418" s="36"/>
      <c r="L1418" s="36"/>
    </row>
    <row r="1419" spans="10:12" x14ac:dyDescent="0.25">
      <c r="J1419" s="34"/>
      <c r="K1419" s="36"/>
      <c r="L1419" s="36"/>
    </row>
    <row r="1420" spans="10:12" x14ac:dyDescent="0.25">
      <c r="J1420" s="34"/>
      <c r="K1420" s="36"/>
      <c r="L1420" s="36"/>
    </row>
    <row r="1421" spans="10:12" x14ac:dyDescent="0.25">
      <c r="J1421" s="34"/>
      <c r="K1421" s="36"/>
      <c r="L1421" s="36"/>
    </row>
    <row r="1422" spans="10:12" x14ac:dyDescent="0.25">
      <c r="J1422" s="34"/>
      <c r="K1422" s="36"/>
      <c r="L1422" s="36"/>
    </row>
    <row r="1423" spans="10:12" x14ac:dyDescent="0.25">
      <c r="J1423" s="34"/>
      <c r="K1423" s="36"/>
      <c r="L1423" s="36"/>
    </row>
    <row r="1424" spans="10:12" x14ac:dyDescent="0.25">
      <c r="J1424" s="34"/>
      <c r="K1424" s="36"/>
      <c r="L1424" s="36"/>
    </row>
    <row r="1425" spans="10:12" x14ac:dyDescent="0.25">
      <c r="J1425" s="34"/>
      <c r="K1425" s="36"/>
      <c r="L1425" s="36"/>
    </row>
    <row r="1426" spans="10:12" x14ac:dyDescent="0.25">
      <c r="J1426" s="34"/>
      <c r="K1426" s="36"/>
      <c r="L1426" s="36"/>
    </row>
    <row r="1427" spans="10:12" x14ac:dyDescent="0.25">
      <c r="J1427" s="34"/>
      <c r="K1427" s="36"/>
      <c r="L1427" s="36"/>
    </row>
    <row r="1428" spans="10:12" x14ac:dyDescent="0.25">
      <c r="J1428" s="34"/>
      <c r="K1428" s="36"/>
      <c r="L1428" s="36"/>
    </row>
    <row r="1429" spans="10:12" x14ac:dyDescent="0.25">
      <c r="J1429" s="34"/>
      <c r="K1429" s="36"/>
      <c r="L1429" s="36"/>
    </row>
    <row r="1430" spans="10:12" x14ac:dyDescent="0.25">
      <c r="J1430" s="34"/>
      <c r="K1430" s="36"/>
      <c r="L1430" s="36"/>
    </row>
    <row r="1431" spans="10:12" x14ac:dyDescent="0.25">
      <c r="J1431" s="34"/>
      <c r="K1431" s="36"/>
      <c r="L1431" s="36"/>
    </row>
    <row r="1432" spans="10:12" x14ac:dyDescent="0.25">
      <c r="J1432" s="34"/>
      <c r="K1432" s="36"/>
      <c r="L1432" s="36"/>
    </row>
    <row r="1433" spans="10:12" x14ac:dyDescent="0.25">
      <c r="J1433" s="34"/>
      <c r="K1433" s="36"/>
      <c r="L1433" s="36"/>
    </row>
    <row r="1434" spans="10:12" x14ac:dyDescent="0.25">
      <c r="J1434" s="34"/>
      <c r="K1434" s="36"/>
      <c r="L1434" s="36"/>
    </row>
    <row r="1435" spans="10:12" x14ac:dyDescent="0.25">
      <c r="J1435" s="34"/>
      <c r="K1435" s="36"/>
      <c r="L1435" s="36"/>
    </row>
  </sheetData>
  <sheetProtection algorithmName="SHA-512" hashValue="mFcIoyWtWNKfePGPSXaeOHphrMR8BDnJT2PXN7YAB2yOY+lAPeOu29YC5HBPpywyWKrswLas9G5SzwLgS56ivw==" saltValue="oLqI5DQJbIMlltp7DJoBqg==" spinCount="100000" sheet="1" objects="1" scenarios="1" formatCells="0" autoFilter="0"/>
  <protectedRanges>
    <protectedRange sqref="I7:I1185" name="Rango1"/>
  </protectedRanges>
  <autoFilter ref="A6:M1185"/>
  <mergeCells count="2">
    <mergeCell ref="J2:K2"/>
    <mergeCell ref="I4:M4"/>
  </mergeCells>
  <conditionalFormatting sqref="G1185">
    <cfRule type="duplicateValues" dxfId="2" priority="19"/>
  </conditionalFormatting>
  <conditionalFormatting sqref="G7">
    <cfRule type="duplicateValues" dxfId="1" priority="22"/>
  </conditionalFormatting>
  <conditionalFormatting sqref="G8:G1184">
    <cfRule type="duplicateValues" dxfId="0" priority="29"/>
  </conditionalFormatting>
  <hyperlinks>
    <hyperlink ref="A1195" r:id="rId1" display="http://www.optimaplayeras.com.mx/"/>
  </hyperlinks>
  <pageMargins left="0.74803149606299213" right="0.74803149606299213" top="0.98425196850393704" bottom="0.98425196850393704" header="0.51181102362204722" footer="0.51181102362204722"/>
  <pageSetup scale="79" orientation="landscape" r:id="rId2"/>
  <headerFooter alignWithMargins="0">
    <oddHeader>&amp;A</oddHeader>
    <oddFooter>&amp;L&amp;D&amp;CPage &amp;P&amp;R&amp;T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Base Borrador</vt:lpstr>
      <vt:lpstr>Comanda F</vt:lpstr>
      <vt:lpstr>Comanda</vt:lpstr>
      <vt:lpstr>Hoja1</vt:lpstr>
      <vt:lpstr>Comanda!Área_de_impresión</vt:lpstr>
      <vt:lpstr>'Comanda 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HERNANDEZ</dc:creator>
  <cp:lastModifiedBy>Jose Eduardo Morales Cervantes</cp:lastModifiedBy>
  <cp:lastPrinted>2022-09-12T18:12:31Z</cp:lastPrinted>
  <dcterms:created xsi:type="dcterms:W3CDTF">2012-03-13T14:47:23Z</dcterms:created>
  <dcterms:modified xsi:type="dcterms:W3CDTF">2022-10-21T17:09:40Z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Cotizador Pedido MAR 22.xlsx</vt:lpwstr>
  </property>
</Properties>
</file>